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Default Extension="jpeg" ContentType="image/jpeg"/>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3400" tabRatio="683" activeTab="2"/>
  </bookViews>
  <sheets>
    <sheet name="Orientation" sheetId="12" r:id="rId1"/>
    <sheet name="I. Summary Information" sheetId="6" r:id="rId2"/>
    <sheet name="II. Minimum Requirements" sheetId="2" r:id="rId3"/>
    <sheet name="III. Improvement Requirements" sheetId="4" r:id="rId4"/>
    <sheet name="IV. Additional Information" sheetId="13" r:id="rId5"/>
    <sheet name="Min Reqts &amp; Scoring" sheetId="14" state="hidden" r:id="rId6"/>
  </sheets>
  <definedNames>
    <definedName name="_xlnm.Print_Area" localSheetId="1">'I. Summary Information'!$A$1:$D$19</definedName>
    <definedName name="_xlnm.Print_Area" localSheetId="2">'II. Minimum Requirements'!$A$1:$E$41</definedName>
    <definedName name="_xlnm.Print_Area" localSheetId="3">'III. Improvement Requirements'!$A$1:$J$59</definedName>
    <definedName name="_xlnm.Print_Area" localSheetId="4">'IV. Additional Information'!$A$1:$H$40</definedName>
    <definedName name="_xlnm.Print_Area" localSheetId="0">Orientation!$A$1:$A$18</definedName>
    <definedName name="Z_0629DCB9_B5E8_41AC_B3E0_85FFCF2CE19B_.wvu.PrintArea" localSheetId="0" hidden="1">Orientation!$A$3:$A$16</definedName>
    <definedName name="Z_1AA90BDA_620A_4484_A9F5_D3F8F2853703_.wvu.PrintArea" localSheetId="0" hidden="1">Orientation!$A$3:$A$16</definedName>
    <definedName name="Z_5F18F972_5002_3046_8EFB_B597656C4FF2_.wvu.PrintArea" localSheetId="0" hidden="1">Orientation!$A$3:$A$16</definedName>
    <definedName name="Z_ED4BEF4B_9577_454B_852D_D51F4A2570B8_.wvu.PrintArea" localSheetId="0" hidden="1">Orientation!$A$3:$A$16</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19" i="6"/>
  <c r="B17"/>
  <c r="E13" i="14"/>
  <c r="F13"/>
  <c r="G13"/>
  <c r="H13"/>
  <c r="K13"/>
  <c r="E20"/>
  <c r="F20"/>
  <c r="G20"/>
  <c r="H20"/>
  <c r="I20"/>
  <c r="J20"/>
  <c r="K20"/>
  <c r="E19"/>
  <c r="F19"/>
  <c r="G19"/>
  <c r="H19"/>
  <c r="I19"/>
  <c r="K19"/>
  <c r="E17"/>
  <c r="F17"/>
  <c r="G17"/>
  <c r="H17"/>
  <c r="K17"/>
  <c r="E23"/>
  <c r="F23"/>
  <c r="G23"/>
  <c r="H23"/>
  <c r="K23"/>
  <c r="E24"/>
  <c r="F24"/>
  <c r="G24"/>
  <c r="H24"/>
  <c r="I24"/>
  <c r="K24"/>
  <c r="E26"/>
  <c r="F26"/>
  <c r="G26"/>
  <c r="H26"/>
  <c r="I26"/>
  <c r="K26"/>
  <c r="E30"/>
  <c r="F30"/>
  <c r="G30"/>
  <c r="H30"/>
  <c r="I30"/>
  <c r="K30"/>
  <c r="E29"/>
  <c r="F29"/>
  <c r="G29"/>
  <c r="H29"/>
  <c r="K29"/>
  <c r="E36"/>
  <c r="F36"/>
  <c r="G36"/>
  <c r="H36"/>
  <c r="I36"/>
  <c r="K36"/>
  <c r="E37"/>
  <c r="F37"/>
  <c r="G37"/>
  <c r="H37"/>
  <c r="I37"/>
  <c r="K37"/>
  <c r="E38"/>
  <c r="F38"/>
  <c r="G38"/>
  <c r="H38"/>
  <c r="I38"/>
  <c r="K38"/>
  <c r="E39"/>
  <c r="F39"/>
  <c r="G39"/>
  <c r="H39"/>
  <c r="I39"/>
  <c r="K39"/>
  <c r="E41"/>
  <c r="F41"/>
  <c r="G41"/>
  <c r="H41"/>
  <c r="I41"/>
  <c r="K41"/>
  <c r="E42"/>
  <c r="F42"/>
  <c r="G42"/>
  <c r="H42"/>
  <c r="I42"/>
  <c r="K42"/>
  <c r="E43"/>
  <c r="F43"/>
  <c r="G43"/>
  <c r="H43"/>
  <c r="I43"/>
  <c r="K43"/>
  <c r="E40"/>
  <c r="F40"/>
  <c r="G40"/>
  <c r="H40"/>
  <c r="I40"/>
  <c r="K40"/>
  <c r="E46"/>
  <c r="F46"/>
  <c r="G46"/>
  <c r="H46"/>
  <c r="I46"/>
  <c r="K46"/>
  <c r="E47"/>
  <c r="F47"/>
  <c r="G47"/>
  <c r="H47"/>
  <c r="I47"/>
  <c r="J47"/>
  <c r="K47"/>
  <c r="E48"/>
  <c r="F48"/>
  <c r="G48"/>
  <c r="H48"/>
  <c r="I48"/>
  <c r="K48"/>
  <c r="E49"/>
  <c r="F49"/>
  <c r="G49"/>
  <c r="H49"/>
  <c r="I49"/>
  <c r="K49"/>
  <c r="E50"/>
  <c r="F50"/>
  <c r="G50"/>
  <c r="H50"/>
  <c r="I50"/>
  <c r="J50"/>
  <c r="K50"/>
  <c r="E51"/>
  <c r="F51"/>
  <c r="G51"/>
  <c r="H51"/>
  <c r="I51"/>
  <c r="K51"/>
  <c r="E52"/>
  <c r="F52"/>
  <c r="G52"/>
  <c r="H52"/>
  <c r="I52"/>
  <c r="K52"/>
  <c r="E53"/>
  <c r="F53"/>
  <c r="G53"/>
  <c r="H53"/>
  <c r="I53"/>
  <c r="K53"/>
  <c r="E57"/>
  <c r="F57"/>
  <c r="G57"/>
  <c r="H57"/>
  <c r="I57"/>
  <c r="K57"/>
  <c r="E58"/>
  <c r="F58"/>
  <c r="G58"/>
  <c r="H58"/>
  <c r="I58"/>
  <c r="K58"/>
  <c r="E56"/>
  <c r="F56"/>
  <c r="K56"/>
  <c r="E4"/>
  <c r="F4"/>
  <c r="G4"/>
  <c r="H4"/>
  <c r="K4"/>
  <c r="E5"/>
  <c r="F5"/>
  <c r="G5"/>
  <c r="K5"/>
  <c r="E6"/>
  <c r="F6"/>
  <c r="G6"/>
  <c r="K6"/>
  <c r="E7"/>
  <c r="F7"/>
  <c r="G7"/>
  <c r="H7"/>
  <c r="I7"/>
  <c r="K7"/>
  <c r="E8"/>
  <c r="F8"/>
  <c r="G8"/>
  <c r="H8"/>
  <c r="I8"/>
  <c r="K8"/>
  <c r="E9"/>
  <c r="F9"/>
  <c r="G9"/>
  <c r="H9"/>
  <c r="I9"/>
  <c r="K9"/>
  <c r="E10"/>
  <c r="F10"/>
  <c r="G10"/>
  <c r="H10"/>
  <c r="I10"/>
  <c r="K10"/>
  <c r="E14"/>
  <c r="F14"/>
  <c r="G14"/>
  <c r="H14"/>
  <c r="I14"/>
  <c r="J14"/>
  <c r="K14"/>
  <c r="E18"/>
  <c r="F18"/>
  <c r="G18"/>
  <c r="H18"/>
  <c r="I18"/>
  <c r="K18"/>
  <c r="E25"/>
  <c r="F25"/>
  <c r="K25"/>
  <c r="E35"/>
  <c r="F35"/>
  <c r="G35"/>
  <c r="H35"/>
  <c r="I35"/>
  <c r="K35"/>
  <c r="E34"/>
  <c r="F34"/>
  <c r="G34"/>
  <c r="H34"/>
  <c r="K34"/>
  <c r="E33"/>
  <c r="F33"/>
  <c r="G33"/>
  <c r="K33"/>
  <c r="E44"/>
  <c r="F44"/>
  <c r="G44"/>
  <c r="H44"/>
  <c r="I44"/>
  <c r="K44"/>
  <c r="E45"/>
  <c r="F45"/>
  <c r="G45"/>
  <c r="H45"/>
  <c r="I45"/>
  <c r="K45"/>
  <c r="E59"/>
  <c r="F59"/>
  <c r="G59"/>
  <c r="H59"/>
  <c r="I59"/>
  <c r="K59"/>
  <c r="K62"/>
  <c r="A41"/>
</calcChain>
</file>

<file path=xl/sharedStrings.xml><?xml version="1.0" encoding="utf-8"?>
<sst xmlns="http://schemas.openxmlformats.org/spreadsheetml/2006/main" count="580" uniqueCount="356">
  <si>
    <t>Actions taken as a results</t>
    <phoneticPr fontId="3" type="noConversion"/>
  </si>
  <si>
    <t>FEEDBACK AND LEARNING</t>
    <phoneticPr fontId="3" type="noConversion"/>
  </si>
  <si>
    <t>List here any identified needs of the farmers in the Producer Unit  (or the Producer Unit itself) and in particular any structural barriers identified that are outside the control of the farmers and prevent/might prevent them from growing Better Cotton, including recommendations for ways to overcome these barriers (this might include access to inputs, attendance levels to training, literacy levels, government policies, national legislation, climatic conditions, etc.)</t>
    <phoneticPr fontId="3" type="noConversion"/>
  </si>
  <si>
    <t>List also below any other issues relating to working with Better Cotton</t>
    <phoneticPr fontId="3" type="noConversion"/>
  </si>
  <si>
    <t>Number of workers trained</t>
    <phoneticPr fontId="3" type="noConversion"/>
  </si>
  <si>
    <t>Methodology used (field schools, field days, demonstration plots, etc.)</t>
    <phoneticPr fontId="3" type="noConversion"/>
  </si>
  <si>
    <t>Training Content - please indicate here the detailed content of the training and which Production Principles (crop protection, water, soil, habitat, fibre quality, decent work) are addressed by the training when applicable</t>
    <phoneticPr fontId="3" type="noConversion"/>
  </si>
  <si>
    <t>Name of organisation providing the training</t>
    <phoneticPr fontId="3" type="noConversion"/>
  </si>
  <si>
    <t>Male</t>
    <phoneticPr fontId="3" type="noConversion"/>
  </si>
  <si>
    <t>Female</t>
    <phoneticPr fontId="3" type="noConversion"/>
  </si>
  <si>
    <t>Better Cotton Minimum Requirements</t>
    <phoneticPr fontId="3" type="noConversion"/>
  </si>
  <si>
    <t>Better Cotton Improvement Requirements</t>
    <phoneticPr fontId="3" type="noConversion"/>
  </si>
  <si>
    <t>Other type of training not directly related to Better Cotton (e.g. literacy, business skills, leadership, etc.)</t>
    <phoneticPr fontId="3" type="noConversion"/>
  </si>
  <si>
    <r>
      <t xml:space="preserve">TOTAL number of farmers and workers trained in the Producer Unit </t>
    </r>
    <r>
      <rPr>
        <sz val="10"/>
        <color indexed="23"/>
        <rFont val="Arial"/>
      </rPr>
      <t>(please ensure that the total number avoid double counting farmers/workers who have attended more than one training)</t>
    </r>
    <phoneticPr fontId="3" type="noConversion"/>
  </si>
  <si>
    <t>INTERNAL ASSESSMENT</t>
    <phoneticPr fontId="3" type="noConversion"/>
  </si>
  <si>
    <t>In this tab, the Producer Unit Manager needs to fill 3 types of  information. 1/ TRAINING RECORDS indicating  the different training carried out during the season with medium farms and workers. Training planned for the growing season but to be conducted after the submission of the report (e.g. training on better harvesting techniques) should also be recorded. 2/  ASSESSMENT RECORDS of the different internal assessment conducted by the PU manager (the PU manager needs to conduct during the season an internal assessment on 10% of medium farms including all facilitators). 3/ FEEDBACK AND LEARNING</t>
    <phoneticPr fontId="3" type="noConversion"/>
  </si>
  <si>
    <t>Compliance with Minimum Requirements Yes/No (calculated automatically from tab II.)</t>
    <phoneticPr fontId="3" type="noConversion"/>
  </si>
  <si>
    <t>Proposed Duration of the license (1, 3 or 5 years calculated automatically from tab III.)</t>
    <phoneticPr fontId="3" type="noConversion"/>
  </si>
  <si>
    <t xml:space="preserve">YES </t>
    <phoneticPr fontId="3" type="noConversion"/>
  </si>
  <si>
    <t xml:space="preserve">NO </t>
    <phoneticPr fontId="3" type="noConversion"/>
  </si>
  <si>
    <t xml:space="preserve">YES </t>
    <phoneticPr fontId="3" type="noConversion"/>
  </si>
  <si>
    <t xml:space="preserve">NO </t>
    <phoneticPr fontId="3" type="noConversion"/>
  </si>
  <si>
    <t xml:space="preserve">Answers </t>
    <phoneticPr fontId="3" type="noConversion"/>
  </si>
  <si>
    <t>Estimated number of farmers with formal workers training program that covers all relevant workplace health and safety requirements?</t>
    <phoneticPr fontId="3" type="noConversion"/>
  </si>
  <si>
    <t>none</t>
    <phoneticPr fontId="3" type="noConversion"/>
  </si>
  <si>
    <t>a few</t>
    <phoneticPr fontId="3" type="noConversion"/>
  </si>
  <si>
    <t>some</t>
    <phoneticPr fontId="3" type="noConversion"/>
  </si>
  <si>
    <t>most</t>
    <phoneticPr fontId="3" type="noConversion"/>
  </si>
  <si>
    <t>all</t>
    <phoneticPr fontId="3" type="noConversion"/>
  </si>
  <si>
    <t>I. TRAINING RECORDS</t>
    <phoneticPr fontId="3" type="noConversion"/>
  </si>
  <si>
    <t>General Topic</t>
    <phoneticPr fontId="3" type="noConversion"/>
  </si>
  <si>
    <t>Number of Farmers Trained</t>
    <phoneticPr fontId="3" type="noConversion"/>
  </si>
  <si>
    <t>Reminder on Requirements: Producer Unit Manager need to conduct Internal Assessment on 10% of the medium farms in the Producer Unit (including all facilitators)</t>
    <phoneticPr fontId="3" type="noConversion"/>
  </si>
  <si>
    <r>
      <t xml:space="preserve">Name of Medium Farm visited (one per row) - </t>
    </r>
    <r>
      <rPr>
        <sz val="10"/>
        <color indexed="23"/>
        <rFont val="Arial"/>
      </rPr>
      <t xml:space="preserve">if not all sampled medium farms  have been already visited please indicate the name of the farm to be visited before the end of the season and expected date of assessment. </t>
    </r>
    <phoneticPr fontId="3" type="noConversion"/>
  </si>
  <si>
    <t>Date of Internal Assessment</t>
    <phoneticPr fontId="3" type="noConversion"/>
  </si>
  <si>
    <t>Summary of relevant findings (as per corrective action plan)</t>
    <phoneticPr fontId="3" type="noConversion"/>
  </si>
  <si>
    <t xml:space="preserve">This tab collects the information about the general profile of the Producer Unit. It also provide two automatic calculations: (i)  if the Producer Unit is compliant or not with the Better Cotton Minimum Requirements (on the basis of the information provided in tab II. Minimum Requirements- and (ii) the proposed duration of the licence based on the responses to the questions on Improvement Requirements (tab III. Improvement Requirements). The BCI secretariat defines the scoring system on the basis of the questionnaire (unknown to the user in order not to influence the filling of the questionnaire). The scoring determines which bands the Producer Unit falls into: Pass (1 year license),  Advanced (3 years licence) and Masters level (5 years licence). </t>
    <phoneticPr fontId="3" type="noConversion"/>
  </si>
  <si>
    <t>II. MINIMUM REQUIREMENTS</t>
    <phoneticPr fontId="3" type="noConversion"/>
  </si>
  <si>
    <t>III. IMPROVEMENT REQUIREMENTS</t>
    <phoneticPr fontId="3" type="noConversion"/>
  </si>
  <si>
    <t>IV. ADDITIONAL INFORMATION</t>
    <phoneticPr fontId="3" type="noConversion"/>
  </si>
  <si>
    <t>Estimated number of farmers in the Producer Unit members of producer organisation</t>
  </si>
  <si>
    <t>Estimated number of Producer organisations with women holding a position of responsibility (e.g. decision making position, board membership, etc.)</t>
  </si>
  <si>
    <t>P37</t>
  </si>
  <si>
    <t>P38</t>
  </si>
  <si>
    <t>P39</t>
  </si>
  <si>
    <t xml:space="preserve">Basic Require-ments </t>
  </si>
  <si>
    <t>ORIENTATION</t>
    <phoneticPr fontId="3" type="noConversion"/>
  </si>
  <si>
    <t>6.15, 6.23, 6.24</t>
  </si>
  <si>
    <t>Wages</t>
  </si>
  <si>
    <t>Estimated number of farms aware of the legally applicable minimum wage/s (statutory national or regional minimum wage applicable to agriculture, collectively agreed wage, industry minimum)?</t>
  </si>
  <si>
    <t>Estimated number of farms with employees paid more than 15% higher than the applicable minimum wage?</t>
  </si>
  <si>
    <t>P29</t>
  </si>
  <si>
    <t>Piece rate wages</t>
  </si>
  <si>
    <t>Estimated number of farms providing piece rate adequate for workers to earn the applicable national minimum wage or regional norm (whichever is higher) during normal working hours and under normal operating conditions?</t>
  </si>
  <si>
    <t>not applicable</t>
  </si>
  <si>
    <t>P30</t>
  </si>
  <si>
    <t>Form of payment</t>
  </si>
  <si>
    <t xml:space="preserve">Estimated number of farms with workers paid regularly in cash or in a form that is convenient to them? </t>
  </si>
  <si>
    <t>P31</t>
  </si>
  <si>
    <t>Equal pay for equal work</t>
  </si>
  <si>
    <t xml:space="preserve">Estimated number of farms keeping records on the following:     i) details on legal requirements for wages, including rates, working hours and overtime requirements
ii) information on wages (including form of payment)
iii) date of birth (age),
iv) gender,
v) working times (working hours and overtime)
vi) date of entry and period of employment
vii) number of permanent/seasonal workers.
                                                                         </t>
  </si>
  <si>
    <t>P35</t>
  </si>
  <si>
    <t>Temporary and seasonal workers</t>
  </si>
  <si>
    <t>Estimated number of farms with a policy that deals with how temporary, seasonal and sub-contracted workers are treated?</t>
  </si>
  <si>
    <t>7. Producer Organisation</t>
  </si>
  <si>
    <t>P36</t>
  </si>
  <si>
    <t>Estimated number of farms adopting recommended practices to enhance biodiversity in line with continuous improvement plan</t>
  </si>
  <si>
    <t>Community Activity</t>
  </si>
  <si>
    <t>Estimated number of farms member of local group of landholders, or a biodiversity program that regularly works to improve the local landscape/ or biodiversity</t>
  </si>
  <si>
    <t>none</t>
  </si>
  <si>
    <t>a few</t>
  </si>
  <si>
    <t>some</t>
  </si>
  <si>
    <t>most</t>
  </si>
  <si>
    <t>all</t>
  </si>
  <si>
    <t>Estimated number of farms adopting recommended practices to maximise fibre quality in line with continuous improvement plan</t>
  </si>
  <si>
    <t xml:space="preserve">Estimated number of farms with specific person or groups in place to actively promote Decent Work within their communities (e.g. Decent Work committees, child labour monitoring committees, local pressure group, lead farmer, etc.) </t>
  </si>
  <si>
    <t>Estimated number of farms providing to workers a clean place to eat, clean toilets, potable drinking water, adequate living quarters (if they reside on the farms) and access to adequate medical care at no charge?</t>
  </si>
  <si>
    <t>P28</t>
  </si>
  <si>
    <t>Workplace health and safety</t>
  </si>
  <si>
    <t xml:space="preserve">Estimated number of farms who have conducted a formal assessment of all potential workplace hazards that has led to safe work practices procedures being established for all hazards? </t>
  </si>
  <si>
    <t>Estimated number of farms maintaining records of any accidents and occupational diseases?</t>
  </si>
  <si>
    <t>Accidents and emergencies</t>
  </si>
  <si>
    <t>Estimated number of farms with accident and emergencies procedures including first aid and access to appropriate transportation to medical facilities?</t>
  </si>
  <si>
    <t>Employers do not engage in or tolerate the use of corporal punishment, mental or physical coercion, sexual or other harassment or physical or verbal abuse of any kind</t>
  </si>
  <si>
    <t>There is a transparent and clear policy and system for disciplinary measures and this is communicated to workers. The system includes fair warning principles and any disciplinary actions are proportionate to the conduct in question</t>
  </si>
  <si>
    <t xml:space="preserve">PU data (Name of Producer Unit, location, number of farmers (M/F), number of workers (M/F), expected seed cotton production, name of gins, etc) is updated annually at the latest one month after sowing. </t>
  </si>
  <si>
    <t xml:space="preserve">PU operates a system to collect, compile and report accurate data from farmer to PU level, and to BCI. </t>
  </si>
  <si>
    <t>Estimated number of farms providing equal wages to people who perform the same job, irrespective of gender?</t>
  </si>
  <si>
    <t>P32</t>
  </si>
  <si>
    <t>6.19, 6.23, 6.24</t>
  </si>
  <si>
    <t>Working conditions</t>
  </si>
  <si>
    <t>Estimated number of farms aware of minimum legal requirements on working conditions for farm workers (including requirements relating to working hours and overtime)?</t>
  </si>
  <si>
    <t>no legislation available</t>
  </si>
  <si>
    <t>P33</t>
  </si>
  <si>
    <t>Employment contracts</t>
  </si>
  <si>
    <t>Estimated number of farms with workers employed with written contract?</t>
  </si>
  <si>
    <t>P34</t>
  </si>
  <si>
    <t>Record keeping</t>
  </si>
  <si>
    <t>Estimated number of farms adopting recommended management practices to ensure that water extraction does not cause adverse effects on groundwater or water bodies in accordance with continuous improvement plan</t>
  </si>
  <si>
    <t>Estimated number of farms adopting recommended soil management practices to maintain and enhance the structure and fertility of the soil in line with continuous improvement plan</t>
  </si>
  <si>
    <t>Estimated number of farms with nutrient application based on soil test results</t>
  </si>
  <si>
    <t>Estimated number of farms adopting recommended soil management practices to minimise erosion</t>
  </si>
  <si>
    <r>
      <t xml:space="preserve">The self-assessment report for medium farms must be submitted to the BCI country manager (or Strategic Partner operating on behalf of BCI in partnership countries) </t>
    </r>
    <r>
      <rPr>
        <b/>
        <sz val="10"/>
        <color indexed="23"/>
        <rFont val="Arial"/>
      </rPr>
      <t>at least 4 weeks before the first cotton is harvested</t>
    </r>
    <r>
      <rPr>
        <sz val="10"/>
        <color indexed="23"/>
        <rFont val="Arial"/>
      </rPr>
      <t xml:space="preserve"> by farmers in the Producer Unit. </t>
    </r>
  </si>
  <si>
    <t xml:space="preserve">Total number of farms in the Producer Unit </t>
  </si>
  <si>
    <t xml:space="preserve">An Integrated Pest Management Programme is adopted that includes the following principles: 
(i) growing of a healthy crop; and
(ii) prevention of build-up of pest populations and of the spread of disease; and
(iii) preservation and enhancement of populations of beneficial organisms; and
(iv) regular field observations of the crop’s health and key pest and beneficial insects; and
(v) management of resistance.
</t>
  </si>
  <si>
    <t>There is no child labour in accordance with ILO convention 138.</t>
  </si>
  <si>
    <t>Estimated number of farms with drinking and washing water facilities placed within reasonable proximity to the workplace and accessible to all</t>
  </si>
  <si>
    <t>Trade Union membership</t>
  </si>
  <si>
    <t>Estimated number of farms with workers members of a trade union</t>
  </si>
  <si>
    <t>Estimated number of farms providing access and reasonable facilities for workers’ representatives</t>
  </si>
  <si>
    <t>Health and safety policy and training</t>
  </si>
  <si>
    <t>Access by union representa-tives</t>
  </si>
  <si>
    <t>Estimated number of farms with health and safety policy available and communicated to workers?</t>
  </si>
  <si>
    <t xml:space="preserve">Self-assessment on the Improvement Requirements has to be conducted only when the licence is first issued or when due for renewal to determine the duration of the licence. </t>
    <phoneticPr fontId="3" type="noConversion"/>
  </si>
  <si>
    <r>
      <t xml:space="preserve">Minimum Requirements are just the first stage. At the same time, farmers are encouraged to develop further through </t>
    </r>
    <r>
      <rPr>
        <i/>
        <sz val="10"/>
        <color indexed="23"/>
        <rFont val="Arial"/>
      </rPr>
      <t>Improvement Requirements</t>
    </r>
    <r>
      <rPr>
        <sz val="10"/>
        <color indexed="23"/>
        <rFont val="Arial"/>
      </rPr>
      <t xml:space="preserve">. Improvements are measured through a concise questionnaire telling the on-going story of how things are changing for the better. Producer Unit receive a score based on their answers and their results are presented transparently in performance bands for each category of farmers. High scoring Producer Unit are rewarded through extended Better Cotton licence periods. The better the score the longer the licence. </t>
    </r>
    <phoneticPr fontId="3" type="noConversion"/>
  </si>
  <si>
    <t xml:space="preserve"> </t>
    <phoneticPr fontId="3" type="noConversion"/>
  </si>
  <si>
    <t>Reasons for non-compliance (when applicable please describe the reasons for not recommanding the Producer Unit)</t>
    <phoneticPr fontId="3" type="noConversion"/>
  </si>
  <si>
    <r>
      <t xml:space="preserve">To be licensed to grow Better Cotton, the  Producer Unit  must first reach a set of </t>
    </r>
    <r>
      <rPr>
        <i/>
        <sz val="10"/>
        <color indexed="23"/>
        <rFont val="Arial"/>
      </rPr>
      <t>Minimum Requirements</t>
    </r>
    <r>
      <rPr>
        <sz val="10"/>
        <color indexed="23"/>
        <rFont val="Arial"/>
      </rPr>
      <t xml:space="preserve">. Minimum Production Criteria, Management Criteria and Reporting on Results Indicators are all part of the Minimum Requirements. These ensure that Better Cotton meets clearly defined standards for pesticide use, water management, decent work, record keeping, training and other factors. </t>
    </r>
    <phoneticPr fontId="3" type="noConversion"/>
  </si>
  <si>
    <t>SELF ASSESSMENT REPORT FOR MEDIUM FARMS</t>
  </si>
  <si>
    <t xml:space="preserve">(i)      Assess the level of adoption at farmer level of the practices promoted in the training program; and </t>
  </si>
  <si>
    <t xml:space="preserve">Estimated number of farms where pesticides are prepared and applied by persons who correctly use appropriate protective and safety equipment </t>
  </si>
  <si>
    <t xml:space="preserve">Estimated number of farms with separate and safe storage &amp; cleaning sites available </t>
  </si>
  <si>
    <t xml:space="preserve">Estimated number of farms applying pesticides in appropriate weather conditions, according to label directions with appropriate and well-maintained equipment </t>
  </si>
  <si>
    <t>Estimated number of farms that dispose of pesticide containers safely</t>
  </si>
  <si>
    <t xml:space="preserve">Number of basic services provided by the producer organisation to their members (e.g. marketing, inputs, extension, storage, credit, market information, processing, etc.) </t>
  </si>
  <si>
    <t xml:space="preserve">Institution: </t>
    <phoneticPr fontId="3" type="noConversion"/>
  </si>
  <si>
    <t xml:space="preserve">Name of Producer Unit Manager: </t>
    <phoneticPr fontId="3" type="noConversion"/>
  </si>
  <si>
    <t xml:space="preserve">email: </t>
    <phoneticPr fontId="3" type="noConversion"/>
  </si>
  <si>
    <t xml:space="preserve">Tel: </t>
    <phoneticPr fontId="3" type="noConversion"/>
  </si>
  <si>
    <t xml:space="preserve">The report needs to be filled by the Producer Unit Manager. Information that need to be filled by the PU manager are highlighted in orange. Where calculations are performed automatically by the worksheet, the relevant box is highlighted in black. </t>
    <phoneticPr fontId="3" type="noConversion"/>
  </si>
  <si>
    <t xml:space="preserve">This self-assessment must be done on the basis of the Internal Management System (IMS) of the Producer Unit coordinated by the PU manager during the growing season. Please refer to the Better Cotton Assurance Program for more information on the requirements of the IMS. </t>
    <phoneticPr fontId="3" type="noConversion"/>
  </si>
  <si>
    <t>Only pesticides that are</t>
  </si>
  <si>
    <t>1.3</t>
  </si>
  <si>
    <t>Pesticides list in Annex A and B of the Stockholm Convention are not used.</t>
  </si>
  <si>
    <t>1.4</t>
  </si>
  <si>
    <t>Pesticides are prepared and applied by persons who are:</t>
  </si>
  <si>
    <t>2.1</t>
  </si>
  <si>
    <t>Water</t>
  </si>
  <si>
    <t>Water management practices are adopted that optimise water use (applicable to both rain fed and irrigated cotton).</t>
  </si>
  <si>
    <t>4.2</t>
  </si>
  <si>
    <t>Habitat</t>
  </si>
  <si>
    <t>There is no discrimination (distinction, exclusion, or preference) practised that denies or impairs equality of opportunity, conditions, or treatment based on individual characteristics and group membership or association.</t>
  </si>
  <si>
    <t>Decent Work / Freedom of Association</t>
  </si>
  <si>
    <t>All workers and employers have the right to set up and join organisations of their own choosing, and to draw up their constitutions and rules, to elect their representatives and to formulate their programmes</t>
  </si>
  <si>
    <t>Decent Work/ Collective bargaining</t>
  </si>
  <si>
    <t>Workers and employers have the right to bargain collectively</t>
  </si>
  <si>
    <t>Decent Work/ Basic Treatment and Disciplinary Practices</t>
  </si>
  <si>
    <t>Training Materials</t>
  </si>
  <si>
    <t xml:space="preserve">Number of outreach activities to specific target groups beyond farmers (e.g. women, children, casual workers, migrant workers, local authorities, school teachers, pesticide applicators, cotton pickers, etc.) </t>
  </si>
  <si>
    <t>P20</t>
  </si>
  <si>
    <t>Strengthened local capacities</t>
  </si>
  <si>
    <t>P5</t>
  </si>
  <si>
    <t>1.7</t>
  </si>
  <si>
    <t>Storage, handling and cleaning</t>
  </si>
  <si>
    <t>P6</t>
  </si>
  <si>
    <t>1.8</t>
  </si>
  <si>
    <t>Pesticide application</t>
  </si>
  <si>
    <t>Health and safety</t>
  </si>
  <si>
    <t>P14</t>
  </si>
  <si>
    <t>4.1</t>
  </si>
  <si>
    <t>P21</t>
  </si>
  <si>
    <t>6.2</t>
  </si>
  <si>
    <t>(ii)     Identify and address issues/risks associated with implementation/ potential non compliance; and</t>
  </si>
  <si>
    <t>(iii)    Plan/Enforce implementation of Corrective Actions resulting from monitoring activities.</t>
  </si>
  <si>
    <t>P22</t>
  </si>
  <si>
    <t>Decent Work/ worst forms of Child labour</t>
  </si>
  <si>
    <t xml:space="preserve">For hazardous work, the minimum age is 18 years. </t>
  </si>
  <si>
    <t>6.5</t>
  </si>
  <si>
    <t>Decent Work/ Forced labour</t>
  </si>
  <si>
    <t>Employment is freely chosen: no forced or compulsory labour, including bonded or trafficked labour.</t>
  </si>
  <si>
    <t>6.6</t>
  </si>
  <si>
    <t>Decent Work/Non Discrimination</t>
  </si>
  <si>
    <t>N° BCI Criteria</t>
  </si>
  <si>
    <t>BCI Production Principle</t>
  </si>
  <si>
    <t>Minimum Production Criteria</t>
  </si>
  <si>
    <t>1.1</t>
  </si>
  <si>
    <t>Best practices</t>
  </si>
  <si>
    <t>M5</t>
  </si>
  <si>
    <t>M6</t>
  </si>
  <si>
    <t>Data Management</t>
  </si>
  <si>
    <t>M7</t>
  </si>
  <si>
    <t>Review and Monitoring</t>
  </si>
  <si>
    <t>N°</t>
  </si>
  <si>
    <t>M1</t>
  </si>
  <si>
    <t>Training of trainers</t>
  </si>
  <si>
    <t>M2</t>
  </si>
  <si>
    <t>M3</t>
  </si>
  <si>
    <r>
      <t xml:space="preserve">MEDIUM FARMS (BCI Definition): </t>
    </r>
    <r>
      <rPr>
        <sz val="10"/>
        <color indexed="23"/>
        <rFont val="Arial"/>
      </rPr>
      <t>Producer Unit whereas farmers are structurally dependent on permanent hired labour. Farm size in the Producer Unit is between 20 to 200ha of cotton. Self-assessment and licensing are done at Producer Unit level.</t>
    </r>
  </si>
  <si>
    <t>Self Assessment on Minimum Requirements has to be completed annually</t>
    <phoneticPr fontId="3" type="noConversion"/>
  </si>
  <si>
    <t>I. SUMMARY INFORMATION</t>
    <phoneticPr fontId="3" type="noConversion"/>
  </si>
  <si>
    <t>(i)      Registered nationally for the crop being treated; and</t>
  </si>
  <si>
    <t>(ii)     Correctly labelled in the national language are used.</t>
  </si>
  <si>
    <t>(i)              Healthy; and</t>
  </si>
  <si>
    <t>(ii)             skilled and trained in the application of pesticides; and</t>
  </si>
  <si>
    <t>(iii)            18 or older; and</t>
  </si>
  <si>
    <t>(iv)           not pregnant or nursing.</t>
  </si>
  <si>
    <t>Number of best practices (validated locally) to enhance biodiversity on and surrounding the farm shared with farmers through appropriate dissemination material in local language</t>
  </si>
  <si>
    <t>P15</t>
  </si>
  <si>
    <t>P24</t>
  </si>
  <si>
    <t>Planning</t>
  </si>
  <si>
    <t>P18</t>
  </si>
  <si>
    <t>6.1 to 6.6</t>
  </si>
  <si>
    <t>Alliance / Partnership</t>
  </si>
  <si>
    <t>Number of alliance / partnership established by the Producer Unit with local organisations on Decent Work</t>
  </si>
  <si>
    <t>P19</t>
  </si>
  <si>
    <t>Outreach</t>
  </si>
  <si>
    <t>P3</t>
  </si>
  <si>
    <t>1.5</t>
  </si>
  <si>
    <t>Pesticide choice</t>
  </si>
  <si>
    <t xml:space="preserve">In the Producer Unit, the use of pesticides listed in WHO Class 1a and 1b and Annex III of the Rotterdam Convention is: </t>
  </si>
  <si>
    <t xml:space="preserve">If applicable the time period for phasing out is </t>
  </si>
  <si>
    <t>P4</t>
  </si>
  <si>
    <t>1.6</t>
  </si>
  <si>
    <t>Use of PPE</t>
  </si>
  <si>
    <t>1.2</t>
  </si>
  <si>
    <t>Training material for facilitators and farmers are available to cover all of the Minimum Production Criteria.</t>
  </si>
  <si>
    <t>Total number of hectares</t>
    <phoneticPr fontId="3" type="noConversion"/>
  </si>
  <si>
    <t>Total number of facilitators</t>
    <phoneticPr fontId="3" type="noConversion"/>
  </si>
  <si>
    <t>Estimated seed cotton production (kilograms)</t>
    <phoneticPr fontId="3" type="noConversion"/>
  </si>
  <si>
    <t>Name of gin(s) to which cotton is expected to be delivered</t>
    <phoneticPr fontId="3" type="noConversion"/>
  </si>
  <si>
    <t>Smallholders (including tenants, sharecroppers and other categories) have the right on a voluntary basis to establish and develop organisations representing their interests.</t>
  </si>
  <si>
    <t>6.3</t>
  </si>
  <si>
    <t>Decent Work/ Child labour</t>
  </si>
  <si>
    <t>The use and conversion of land to grow cotton conforms with national legislation related to agricultural land use.</t>
  </si>
  <si>
    <t>5.2</t>
  </si>
  <si>
    <t>Fibre Quality</t>
  </si>
  <si>
    <t>Crop Protection</t>
  </si>
  <si>
    <t>Training records</t>
  </si>
  <si>
    <t>P23</t>
  </si>
  <si>
    <t>Number of best practices (validated locally) related to soil health management shared with farmers through appropriate dissemination material in local language</t>
  </si>
  <si>
    <t>P11</t>
  </si>
  <si>
    <t>3.1</t>
  </si>
  <si>
    <t>P12</t>
  </si>
  <si>
    <t>3.2</t>
  </si>
  <si>
    <t>P13</t>
  </si>
  <si>
    <t>Questions</t>
  </si>
  <si>
    <t>The Producer Unit has a program in place (or is part of a program) to develop effective producer organisation and/or strengthen existing ones</t>
  </si>
  <si>
    <t>P25</t>
  </si>
  <si>
    <t>P26</t>
  </si>
  <si>
    <t>P27</t>
  </si>
  <si>
    <t>PU operates a system to ensure that farmers can maintain a farmer field book and learn from it.</t>
  </si>
  <si>
    <t>PU operates a system to review progress against its plan to:</t>
  </si>
  <si>
    <t>M8</t>
  </si>
  <si>
    <t xml:space="preserve">most </t>
    <phoneticPr fontId="3" type="noConversion"/>
  </si>
  <si>
    <t>none</t>
    <phoneticPr fontId="3" type="noConversion"/>
  </si>
  <si>
    <t>most</t>
    <phoneticPr fontId="3" type="noConversion"/>
  </si>
  <si>
    <t>yes</t>
    <phoneticPr fontId="3" type="noConversion"/>
  </si>
  <si>
    <t>no</t>
    <phoneticPr fontId="3" type="noConversion"/>
  </si>
  <si>
    <t>none</t>
    <phoneticPr fontId="3" type="noConversion"/>
  </si>
  <si>
    <t>1. MINIMUM PRODUCTION CRITERIA</t>
    <phoneticPr fontId="3" type="noConversion"/>
  </si>
  <si>
    <t>N°</t>
    <phoneticPr fontId="3" type="noConversion"/>
  </si>
  <si>
    <t>Name of Producer Unit</t>
    <phoneticPr fontId="3" type="noConversion"/>
  </si>
  <si>
    <t xml:space="preserve">Producer Unit Reference number </t>
    <phoneticPr fontId="3" type="noConversion"/>
  </si>
  <si>
    <t>Country</t>
    <phoneticPr fontId="3" type="noConversion"/>
  </si>
  <si>
    <t>State</t>
    <phoneticPr fontId="3" type="noConversion"/>
  </si>
  <si>
    <t>all</t>
    <phoneticPr fontId="3" type="noConversion"/>
  </si>
  <si>
    <t>2. WATER</t>
    <phoneticPr fontId="3" type="noConversion"/>
  </si>
  <si>
    <t>not applicable</t>
    <phoneticPr fontId="3" type="noConversion"/>
  </si>
  <si>
    <t>all</t>
    <phoneticPr fontId="3" type="noConversion"/>
  </si>
  <si>
    <t>Answers</t>
    <phoneticPr fontId="3" type="noConversion"/>
  </si>
  <si>
    <t>3. SOIL</t>
    <phoneticPr fontId="3" type="noConversion"/>
  </si>
  <si>
    <t>4. HABITAT</t>
    <phoneticPr fontId="3" type="noConversion"/>
  </si>
  <si>
    <t xml:space="preserve">1. SUMMARY INFORMATION ABOUT THE PRODUCER UNIT : </t>
    <phoneticPr fontId="3" type="noConversion"/>
  </si>
  <si>
    <t>5. FIBRE QUALITY</t>
    <phoneticPr fontId="3" type="noConversion"/>
  </si>
  <si>
    <t>Answers</t>
    <phoneticPr fontId="3" type="noConversion"/>
  </si>
  <si>
    <t xml:space="preserve">IMPROVEMENT REQUIREMENTS </t>
    <phoneticPr fontId="3" type="noConversion"/>
  </si>
  <si>
    <t>2. MANAGEMENT CRITERIA</t>
    <phoneticPr fontId="3" type="noConversion"/>
  </si>
  <si>
    <t>3. REPORTING ON RESULTS INDICATORS</t>
    <phoneticPr fontId="3" type="noConversion"/>
  </si>
  <si>
    <t>Results Indicators need to be reported to BCI no later than 12 weeks after harvest</t>
    <phoneticPr fontId="3" type="noConversion"/>
  </si>
  <si>
    <t>Planned date of submission of Results Indicators</t>
    <phoneticPr fontId="3" type="noConversion"/>
  </si>
  <si>
    <t>1. CROP PROTECTION</t>
    <phoneticPr fontId="3" type="noConversion"/>
  </si>
  <si>
    <t>Total number of workers (M/F)</t>
    <phoneticPr fontId="3" type="noConversion"/>
  </si>
  <si>
    <t xml:space="preserve"> Self-Assessment conducted by</t>
    <phoneticPr fontId="3" type="noConversion"/>
  </si>
  <si>
    <t>Date of the Report (Day/Month/Year)</t>
    <phoneticPr fontId="3" type="noConversion"/>
  </si>
  <si>
    <t>Number of best practices (validated locally) related to crop protection shared with farmers/pesticide applicators through appropriate dissemination material in local language</t>
    <phoneticPr fontId="3" type="noConversion"/>
  </si>
  <si>
    <t>M4</t>
  </si>
  <si>
    <t>Workers</t>
  </si>
  <si>
    <t>6.4</t>
  </si>
  <si>
    <t>Seed cotton is harvested, managed and stored to minimise trash, contamination and damage.</t>
  </si>
  <si>
    <t>6.1</t>
  </si>
  <si>
    <t>P7</t>
  </si>
  <si>
    <t>1.9</t>
  </si>
  <si>
    <t>Pesticide containers</t>
  </si>
  <si>
    <t>P8</t>
  </si>
  <si>
    <t>2.1, 2.2</t>
  </si>
  <si>
    <t xml:space="preserve">Best practices </t>
  </si>
  <si>
    <t>P10</t>
  </si>
  <si>
    <t>3.1, 3.2, 3.3</t>
  </si>
  <si>
    <t>BCI Criteria</t>
  </si>
  <si>
    <t>Theme</t>
  </si>
  <si>
    <t>P1</t>
  </si>
  <si>
    <t>1.1 to 1.9</t>
  </si>
  <si>
    <t>P2</t>
  </si>
  <si>
    <t>Continuous improvement plan available at PU level and reviewed by PU on annual basis.</t>
  </si>
  <si>
    <t xml:space="preserve">The PU has a protocol in place to identify (family or hired) workers on the farm, and train them on all relevant aspects of Decent Work. </t>
  </si>
  <si>
    <t>Farmer Field Book</t>
  </si>
  <si>
    <t>Annual data on number of farmers and workers trained in the PU by gender / topics/ methodology used are reported to BCI.</t>
  </si>
  <si>
    <t>M9</t>
  </si>
  <si>
    <t>Decent Work/ Freedom of association</t>
  </si>
  <si>
    <t xml:space="preserve">The credibility of the Better Cotton Assurance Program is based on a number of complementary mechanisms: Self-assessment at Producer Unit, 2nd Party Credibility Checks (by BCI and/or Partners) and 3rd Party verification (by independent verifiers). Please refer to the external assessment report template to view questions asked by assessors. </t>
    <phoneticPr fontId="3" type="noConversion"/>
  </si>
  <si>
    <t xml:space="preserve">none </t>
    <phoneticPr fontId="3" type="noConversion"/>
  </si>
  <si>
    <t xml:space="preserve">more than 2 </t>
    <phoneticPr fontId="3" type="noConversion"/>
  </si>
  <si>
    <t>Number of best practices (validated locally) to maximise fibre quality shared with farmers through appropriate dissemination material in local language</t>
    <phoneticPr fontId="3" type="noConversion"/>
  </si>
  <si>
    <t>yes</t>
    <phoneticPr fontId="3" type="noConversion"/>
  </si>
  <si>
    <t>no</t>
    <phoneticPr fontId="3" type="noConversion"/>
  </si>
  <si>
    <t xml:space="preserve">none </t>
    <phoneticPr fontId="3" type="noConversion"/>
  </si>
  <si>
    <t>a few</t>
    <phoneticPr fontId="3" type="noConversion"/>
  </si>
  <si>
    <t>some</t>
    <phoneticPr fontId="3" type="noConversion"/>
  </si>
  <si>
    <t>most</t>
    <phoneticPr fontId="3" type="noConversion"/>
  </si>
  <si>
    <t>all</t>
    <phoneticPr fontId="3" type="noConversion"/>
  </si>
  <si>
    <t xml:space="preserve">most </t>
    <phoneticPr fontId="3" type="noConversion"/>
  </si>
  <si>
    <t>none</t>
    <phoneticPr fontId="3" type="noConversion"/>
  </si>
  <si>
    <t>more than 3</t>
    <phoneticPr fontId="3" type="noConversion"/>
  </si>
  <si>
    <t>Questions</t>
    <phoneticPr fontId="3" type="noConversion"/>
  </si>
  <si>
    <t>6. DECENT WORK</t>
    <phoneticPr fontId="3" type="noConversion"/>
  </si>
  <si>
    <t>Common</t>
    <phoneticPr fontId="3" type="noConversion"/>
  </si>
  <si>
    <t>limited</t>
    <phoneticPr fontId="3" type="noConversion"/>
  </si>
  <si>
    <t>Nil/Banned</t>
    <phoneticPr fontId="3" type="noConversion"/>
  </si>
  <si>
    <t>within the next year</t>
    <phoneticPr fontId="3" type="noConversion"/>
  </si>
  <si>
    <t>within the next 2-3 year</t>
    <phoneticPr fontId="3" type="noConversion"/>
  </si>
  <si>
    <t>3 years or longer</t>
    <phoneticPr fontId="3" type="noConversion"/>
  </si>
  <si>
    <t>none</t>
    <phoneticPr fontId="3" type="noConversion"/>
  </si>
  <si>
    <t>a few</t>
    <phoneticPr fontId="3" type="noConversion"/>
  </si>
  <si>
    <t xml:space="preserve">some </t>
    <phoneticPr fontId="3" type="noConversion"/>
  </si>
  <si>
    <t>most</t>
    <phoneticPr fontId="3" type="noConversion"/>
  </si>
  <si>
    <t>None</t>
    <phoneticPr fontId="3" type="noConversion"/>
  </si>
  <si>
    <t>some</t>
    <phoneticPr fontId="3" type="noConversion"/>
  </si>
  <si>
    <t xml:space="preserve">most </t>
    <phoneticPr fontId="3" type="noConversion"/>
  </si>
  <si>
    <t>none</t>
    <phoneticPr fontId="3" type="noConversion"/>
  </si>
  <si>
    <t>more than 2</t>
    <phoneticPr fontId="3" type="noConversion"/>
  </si>
  <si>
    <t>none</t>
    <phoneticPr fontId="3" type="noConversion"/>
  </si>
  <si>
    <t>a few</t>
    <phoneticPr fontId="3" type="noConversion"/>
  </si>
  <si>
    <t>some</t>
    <phoneticPr fontId="3" type="noConversion"/>
  </si>
  <si>
    <t>most</t>
    <phoneticPr fontId="3" type="noConversion"/>
  </si>
  <si>
    <t>Minimum Requirements - Yes/No Check Box</t>
  </si>
  <si>
    <t>Improvement Requirements - Scoring</t>
  </si>
  <si>
    <t>Calculate Score</t>
  </si>
  <si>
    <t>Score per question</t>
  </si>
  <si>
    <t>Total Score</t>
  </si>
  <si>
    <t>Number of best practices (validated locally) related to water management shared with farmers through appropriate dissemination material in local language</t>
  </si>
  <si>
    <t>P9</t>
  </si>
  <si>
    <t>2.2</t>
  </si>
  <si>
    <t>Adoption</t>
  </si>
  <si>
    <t>Category</t>
  </si>
  <si>
    <t>Management Criteria</t>
  </si>
  <si>
    <t>PU Manager and Field Facilitators are trained by a BCI accredited trainer and have attended any subsequent refresher training (as required by BCI).</t>
  </si>
  <si>
    <t>PU Structure</t>
  </si>
  <si>
    <t>Continuous Improvement plan</t>
  </si>
  <si>
    <t>Increase in number and diversity of species can be demonstrated</t>
  </si>
  <si>
    <t>P16</t>
  </si>
  <si>
    <t>5.1</t>
  </si>
  <si>
    <t>P17</t>
  </si>
  <si>
    <t>all</t>
    <phoneticPr fontId="3" type="noConversion"/>
  </si>
  <si>
    <t xml:space="preserve">none </t>
    <phoneticPr fontId="3" type="noConversion"/>
  </si>
  <si>
    <t>a few</t>
    <phoneticPr fontId="3" type="noConversion"/>
  </si>
  <si>
    <t>some</t>
    <phoneticPr fontId="3" type="noConversion"/>
  </si>
</sst>
</file>

<file path=xl/styles.xml><?xml version="1.0" encoding="utf-8"?>
<styleSheet xmlns="http://schemas.openxmlformats.org/spreadsheetml/2006/main">
  <numFmts count="1">
    <numFmt numFmtId="164" formatCode="m/d/yyyy"/>
  </numFmts>
  <fonts count="25">
    <font>
      <sz val="10"/>
      <name val="Verdana"/>
    </font>
    <font>
      <b/>
      <sz val="10"/>
      <name val="Verdana"/>
    </font>
    <font>
      <b/>
      <sz val="10"/>
      <name val="Verdana"/>
    </font>
    <font>
      <sz val="8"/>
      <name val="Verdana"/>
    </font>
    <font>
      <sz val="10"/>
      <color indexed="23"/>
      <name val="Arial"/>
    </font>
    <font>
      <b/>
      <sz val="10"/>
      <color indexed="23"/>
      <name val="Arial"/>
    </font>
    <font>
      <b/>
      <sz val="14"/>
      <color indexed="23"/>
      <name val="Arial"/>
    </font>
    <font>
      <sz val="10"/>
      <name val="Verdana"/>
    </font>
    <font>
      <sz val="10"/>
      <name val="Arial"/>
    </font>
    <font>
      <i/>
      <sz val="10"/>
      <color indexed="23"/>
      <name val="Arial"/>
    </font>
    <font>
      <sz val="14"/>
      <name val="Verdana"/>
    </font>
    <font>
      <sz val="10"/>
      <color indexed="23"/>
      <name val="Verdana"/>
    </font>
    <font>
      <b/>
      <sz val="11"/>
      <color indexed="8"/>
      <name val="Calibri"/>
      <family val="2"/>
    </font>
    <font>
      <sz val="11"/>
      <color indexed="8"/>
      <name val="Arial Narrow"/>
      <family val="2"/>
    </font>
    <font>
      <sz val="10"/>
      <color indexed="23"/>
      <name val="Arial"/>
    </font>
    <font>
      <b/>
      <sz val="10"/>
      <color indexed="23"/>
      <name val="Arial"/>
    </font>
    <font>
      <sz val="10"/>
      <color rgb="FF767676"/>
      <name val="Arial"/>
      <family val="2"/>
    </font>
    <font>
      <b/>
      <sz val="14"/>
      <color indexed="23"/>
      <name val="Arial"/>
    </font>
    <font>
      <sz val="10"/>
      <color theme="0" tint="-0.499984740745262"/>
      <name val="Arial"/>
      <family val="2"/>
    </font>
    <font>
      <sz val="10"/>
      <color theme="0" tint="-0.499984740745262"/>
      <name val="Verdana"/>
      <family val="2"/>
    </font>
    <font>
      <sz val="10"/>
      <color indexed="9"/>
      <name val="Verdana"/>
    </font>
    <font>
      <sz val="14"/>
      <color indexed="9"/>
      <name val="Arial"/>
    </font>
    <font>
      <u/>
      <sz val="10"/>
      <color indexed="12"/>
      <name val="Verdana"/>
    </font>
    <font>
      <u/>
      <sz val="10"/>
      <color indexed="20"/>
      <name val="Verdana"/>
    </font>
    <font>
      <b/>
      <sz val="14"/>
      <color indexed="9"/>
      <name val="Arial"/>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8"/>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top/>
      <bottom/>
      <diagonal/>
    </border>
  </borders>
  <cellStyleXfs count="3">
    <xf numFmtId="0" fontId="0" fillId="0" borderId="0"/>
    <xf numFmtId="0" fontId="22" fillId="0" borderId="0" applyNumberFormat="0" applyFill="0" applyBorder="0" applyAlignment="0" applyProtection="0"/>
    <xf numFmtId="0" fontId="23" fillId="0" borderId="0" applyNumberFormat="0" applyFill="0" applyBorder="0" applyAlignment="0" applyProtection="0"/>
  </cellStyleXfs>
  <cellXfs count="205">
    <xf numFmtId="0" fontId="0" fillId="0" borderId="0" xfId="0"/>
    <xf numFmtId="0" fontId="4" fillId="0" borderId="1" xfId="0" applyFont="1" applyBorder="1" applyAlignment="1">
      <alignment horizontal="justify" vertical="top"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0" fillId="0" borderId="0" xfId="0" applyAlignment="1">
      <alignment vertical="center"/>
    </xf>
    <xf numFmtId="0" fontId="4" fillId="0" borderId="1" xfId="0" applyFont="1" applyFill="1" applyBorder="1" applyAlignment="1">
      <alignment horizontal="left" vertical="top" wrapText="1" indent="3"/>
    </xf>
    <xf numFmtId="0" fontId="5" fillId="0" borderId="1" xfId="0" applyFont="1" applyFill="1" applyBorder="1" applyAlignment="1">
      <alignment horizontal="center" vertical="center" wrapText="1"/>
    </xf>
    <xf numFmtId="0" fontId="7" fillId="0" borderId="0" xfId="0" applyFont="1"/>
    <xf numFmtId="0" fontId="0" fillId="0" borderId="0" xfId="0" applyAlignment="1">
      <alignment horizontal="center" vertical="center"/>
    </xf>
    <xf numFmtId="0" fontId="7" fillId="0" borderId="0" xfId="0" applyFont="1" applyAlignment="1">
      <alignment horizontal="center" vertical="center"/>
    </xf>
    <xf numFmtId="0" fontId="4" fillId="0" borderId="1" xfId="0" applyFont="1" applyFill="1" applyBorder="1" applyAlignment="1">
      <alignment horizontal="justify" vertical="top" wrapText="1"/>
    </xf>
    <xf numFmtId="0" fontId="4" fillId="0" borderId="6" xfId="0" applyFont="1" applyBorder="1" applyAlignment="1">
      <alignment horizontal="justify" vertical="top" wrapText="1"/>
    </xf>
    <xf numFmtId="0" fontId="5" fillId="0" borderId="1" xfId="0" applyFont="1" applyBorder="1" applyAlignment="1">
      <alignment horizontal="center" vertical="center" wrapText="1"/>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0" fontId="0" fillId="2" borderId="0" xfId="0" applyFill="1" applyAlignment="1">
      <alignment vertical="top" wrapText="1"/>
    </xf>
    <xf numFmtId="0" fontId="12" fillId="2" borderId="0" xfId="0" applyFont="1" applyFill="1" applyAlignment="1">
      <alignment horizontal="center"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0" fillId="2" borderId="0" xfId="0" applyFill="1" applyBorder="1" applyAlignment="1">
      <alignment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3" fillId="2" borderId="0" xfId="0" applyFont="1" applyFill="1" applyAlignment="1">
      <alignment vertical="top" wrapText="1"/>
    </xf>
    <xf numFmtId="0" fontId="7" fillId="2" borderId="0" xfId="0" applyFont="1" applyFill="1" applyAlignment="1">
      <alignment vertical="top"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xf numFmtId="0" fontId="4" fillId="0" borderId="0" xfId="0" applyFont="1"/>
    <xf numFmtId="0" fontId="5" fillId="4" borderId="1" xfId="0" applyFont="1" applyFill="1" applyBorder="1" applyAlignment="1">
      <alignment vertical="top" wrapText="1"/>
    </xf>
    <xf numFmtId="0" fontId="4" fillId="4" borderId="1" xfId="0" applyFont="1" applyFill="1" applyBorder="1" applyAlignment="1">
      <alignment wrapText="1"/>
    </xf>
    <xf numFmtId="0" fontId="4" fillId="0" borderId="1" xfId="0" applyFont="1" applyBorder="1" applyAlignment="1">
      <alignment horizontal="justify"/>
    </xf>
    <xf numFmtId="0" fontId="14" fillId="2" borderId="1" xfId="0" applyFont="1" applyFill="1" applyBorder="1" applyAlignment="1">
      <alignment horizontal="left" vertical="top" wrapText="1"/>
    </xf>
    <xf numFmtId="0" fontId="15" fillId="0" borderId="1" xfId="0" applyFont="1" applyBorder="1" applyAlignment="1">
      <alignment vertical="top" wrapText="1"/>
    </xf>
    <xf numFmtId="0" fontId="14" fillId="0" borderId="1" xfId="0" applyFont="1" applyFill="1" applyBorder="1" applyAlignment="1">
      <alignment horizontal="justify" vertical="top" wrapText="1"/>
    </xf>
    <xf numFmtId="0" fontId="14" fillId="0" borderId="1" xfId="0" applyFont="1" applyFill="1" applyBorder="1" applyAlignment="1">
      <alignment horizontal="left" vertical="top" wrapText="1" indent="3"/>
    </xf>
    <xf numFmtId="0" fontId="14" fillId="0" borderId="1" xfId="0" applyFont="1" applyBorder="1" applyAlignment="1">
      <alignment horizontal="justify" vertical="top" wrapText="1"/>
    </xf>
    <xf numFmtId="0" fontId="14" fillId="0" borderId="6" xfId="0" applyFont="1" applyBorder="1" applyAlignment="1">
      <alignment horizontal="justify" vertical="top" wrapText="1"/>
    </xf>
    <xf numFmtId="0" fontId="14" fillId="0" borderId="1" xfId="0" applyFont="1" applyBorder="1" applyAlignment="1">
      <alignment vertical="top" wrapText="1"/>
    </xf>
    <xf numFmtId="0" fontId="14" fillId="0" borderId="1" xfId="0" applyFont="1" applyBorder="1" applyAlignment="1">
      <alignment horizontal="justify" vertical="top" wrapText="1"/>
    </xf>
    <xf numFmtId="0" fontId="4" fillId="0" borderId="1" xfId="0" applyFont="1" applyBorder="1" applyAlignment="1">
      <alignment horizontal="justify" vertical="top" wrapText="1"/>
    </xf>
    <xf numFmtId="0" fontId="5" fillId="0" borderId="1" xfId="0" applyFont="1" applyBorder="1" applyAlignment="1">
      <alignment vertical="top" wrapText="1"/>
    </xf>
    <xf numFmtId="0" fontId="4" fillId="4" borderId="1"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justify"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14" fillId="0" borderId="6" xfId="0" applyFont="1" applyBorder="1" applyAlignment="1">
      <alignment horizontal="left" vertical="top"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9" fillId="0" borderId="0" xfId="0" applyFont="1"/>
    <xf numFmtId="0" fontId="5" fillId="0" borderId="1" xfId="0" applyFont="1" applyBorder="1" applyAlignment="1">
      <alignment vertical="top" wrapText="1"/>
    </xf>
    <xf numFmtId="0" fontId="4" fillId="0" borderId="5" xfId="0" applyFont="1" applyBorder="1" applyAlignment="1">
      <alignment horizontal="justify" vertical="top" wrapText="1"/>
    </xf>
    <xf numFmtId="0" fontId="5" fillId="0" borderId="1" xfId="0" applyFont="1" applyFill="1" applyBorder="1" applyAlignment="1">
      <alignment vertical="top" wrapText="1"/>
    </xf>
    <xf numFmtId="0" fontId="14" fillId="0" borderId="0" xfId="0" applyFont="1" applyAlignment="1">
      <alignment vertical="top" wrapText="1"/>
    </xf>
    <xf numFmtId="0" fontId="15" fillId="0" borderId="1" xfId="0" applyFont="1" applyBorder="1" applyAlignment="1">
      <alignment horizontal="justify" vertical="top" wrapText="1"/>
    </xf>
    <xf numFmtId="0" fontId="14" fillId="0" borderId="0" xfId="0" applyFont="1" applyAlignment="1">
      <alignment vertical="top"/>
    </xf>
    <xf numFmtId="0" fontId="4" fillId="0" borderId="0" xfId="0" applyFont="1" applyAlignment="1">
      <alignment vertical="top" wrapText="1"/>
    </xf>
    <xf numFmtId="0" fontId="5" fillId="0" borderId="6" xfId="0" applyFont="1" applyBorder="1" applyAlignment="1">
      <alignment vertical="top" wrapText="1"/>
    </xf>
    <xf numFmtId="0" fontId="5" fillId="4" borderId="1" xfId="0" applyFont="1" applyFill="1" applyBorder="1" applyAlignment="1">
      <alignment horizontal="center" vertical="top" wrapText="1"/>
    </xf>
    <xf numFmtId="0" fontId="5" fillId="4" borderId="1" xfId="0" applyFont="1" applyFill="1" applyBorder="1" applyAlignment="1">
      <alignment horizontal="center" vertical="top"/>
    </xf>
    <xf numFmtId="0" fontId="5" fillId="4" borderId="7" xfId="0" applyFont="1" applyFill="1" applyBorder="1" applyAlignment="1">
      <alignment horizontal="center" vertical="top" wrapText="1"/>
    </xf>
    <xf numFmtId="1" fontId="4" fillId="4" borderId="6" xfId="0"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xf>
    <xf numFmtId="0" fontId="4" fillId="4" borderId="6" xfId="0" applyFont="1" applyFill="1" applyBorder="1"/>
    <xf numFmtId="0" fontId="5" fillId="0" borderId="7" xfId="0" applyFont="1" applyBorder="1"/>
    <xf numFmtId="0" fontId="9" fillId="0" borderId="1" xfId="0" applyFont="1" applyBorder="1" applyAlignment="1">
      <alignment vertical="top" wrapText="1"/>
    </xf>
    <xf numFmtId="0" fontId="1" fillId="0" borderId="0" xfId="0" applyFont="1"/>
    <xf numFmtId="0" fontId="20" fillId="0" borderId="0" xfId="0" applyFont="1"/>
    <xf numFmtId="0" fontId="14" fillId="0" borderId="5" xfId="0" applyFont="1" applyBorder="1" applyAlignment="1">
      <alignment horizontal="left" vertical="top" wrapText="1" indent="3"/>
    </xf>
    <xf numFmtId="0" fontId="4" fillId="0" borderId="5" xfId="0" applyFont="1" applyBorder="1" applyAlignment="1">
      <alignment horizontal="left" vertical="top" wrapText="1" indent="3"/>
    </xf>
    <xf numFmtId="0" fontId="14" fillId="0" borderId="5" xfId="0" applyFont="1" applyBorder="1" applyAlignment="1">
      <alignment horizontal="justify" vertical="top" wrapText="1"/>
    </xf>
    <xf numFmtId="0" fontId="14" fillId="0" borderId="5" xfId="0" applyFont="1" applyBorder="1" applyAlignment="1">
      <alignment horizontal="left" vertical="top" wrapText="1" indent="4"/>
    </xf>
    <xf numFmtId="0" fontId="4" fillId="0" borderId="5" xfId="0" applyFont="1" applyBorder="1" applyAlignment="1">
      <alignment horizontal="left" vertical="top" wrapText="1" indent="4"/>
    </xf>
    <xf numFmtId="0" fontId="14" fillId="0" borderId="5" xfId="0" applyFont="1" applyFill="1" applyBorder="1" applyAlignment="1">
      <alignment vertical="top" wrapText="1"/>
    </xf>
    <xf numFmtId="0" fontId="4" fillId="0" borderId="5" xfId="0" applyFont="1" applyBorder="1" applyAlignment="1">
      <alignment vertical="top" wrapText="1"/>
    </xf>
    <xf numFmtId="0" fontId="14" fillId="0" borderId="5" xfId="0" applyFont="1" applyBorder="1" applyAlignment="1">
      <alignment vertical="top" wrapText="1"/>
    </xf>
    <xf numFmtId="0" fontId="4" fillId="0" borderId="6" xfId="0" applyFont="1" applyFill="1" applyBorder="1" applyAlignment="1">
      <alignment horizontal="center" vertical="center" wrapText="1"/>
    </xf>
    <xf numFmtId="0" fontId="4" fillId="4" borderId="12" xfId="0" applyFont="1" applyFill="1" applyBorder="1" applyAlignment="1">
      <alignment wrapText="1"/>
    </xf>
    <xf numFmtId="0" fontId="4" fillId="4" borderId="13" xfId="0" applyFont="1" applyFill="1" applyBorder="1" applyAlignment="1">
      <alignment wrapText="1"/>
    </xf>
    <xf numFmtId="0" fontId="4" fillId="4" borderId="14" xfId="0" applyFont="1" applyFill="1" applyBorder="1" applyAlignment="1">
      <alignment horizontal="left" vertical="top" wrapText="1" indent="3"/>
    </xf>
    <xf numFmtId="0" fontId="4" fillId="4" borderId="15" xfId="0" applyFont="1" applyFill="1" applyBorder="1" applyAlignment="1">
      <alignment wrapText="1"/>
    </xf>
    <xf numFmtId="0" fontId="4" fillId="4" borderId="14" xfId="0" applyFont="1" applyFill="1" applyBorder="1" applyAlignment="1">
      <alignment wrapText="1"/>
    </xf>
    <xf numFmtId="0" fontId="4" fillId="4" borderId="15" xfId="0" applyFont="1" applyFill="1" applyBorder="1" applyAlignment="1">
      <alignment vertical="top" wrapText="1"/>
    </xf>
    <xf numFmtId="0" fontId="4" fillId="4" borderId="14" xfId="0" applyFont="1" applyFill="1" applyBorder="1" applyAlignment="1">
      <alignment vertical="center" wrapText="1"/>
    </xf>
    <xf numFmtId="0" fontId="4" fillId="4" borderId="15" xfId="0" applyFont="1" applyFill="1" applyBorder="1" applyAlignment="1">
      <alignment horizontal="left" vertical="top" wrapText="1"/>
    </xf>
    <xf numFmtId="0" fontId="4" fillId="4" borderId="16" xfId="0" applyFont="1" applyFill="1" applyBorder="1" applyAlignment="1">
      <alignment horizontal="left" vertical="center" wrapText="1"/>
    </xf>
    <xf numFmtId="0" fontId="4" fillId="4" borderId="17" xfId="0" applyFont="1" applyFill="1" applyBorder="1" applyAlignment="1">
      <alignment wrapText="1"/>
    </xf>
    <xf numFmtId="0" fontId="1" fillId="6" borderId="1" xfId="0" applyFont="1" applyFill="1" applyBorder="1" applyAlignment="1">
      <alignment horizontal="right"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0" fillId="0" borderId="0" xfId="0" applyAlignment="1">
      <alignment vertical="center" wrapText="1"/>
    </xf>
    <xf numFmtId="0" fontId="0" fillId="0" borderId="0" xfId="0" applyAlignment="1">
      <alignment horizontal="right"/>
    </xf>
    <xf numFmtId="0" fontId="4" fillId="4" borderId="5" xfId="0" applyFont="1" applyFill="1" applyBorder="1" applyAlignment="1">
      <alignment horizontal="center" vertical="center" wrapText="1"/>
    </xf>
    <xf numFmtId="0" fontId="8" fillId="0" borderId="0" xfId="0" applyFont="1" applyBorder="1" applyAlignment="1">
      <alignment horizontal="center" vertical="center"/>
    </xf>
    <xf numFmtId="0" fontId="4" fillId="4"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8" fillId="0" borderId="10" xfId="0" applyFont="1" applyBorder="1" applyAlignment="1">
      <alignment horizontal="center" vertical="center"/>
    </xf>
    <xf numFmtId="0" fontId="4" fillId="0" borderId="0" xfId="0" applyFont="1" applyBorder="1" applyAlignment="1">
      <alignment horizontal="center" vertical="center"/>
    </xf>
    <xf numFmtId="0" fontId="18" fillId="0" borderId="0" xfId="0" applyFont="1" applyBorder="1" applyAlignment="1">
      <alignment horizontal="center" vertical="center"/>
    </xf>
    <xf numFmtId="0" fontId="4" fillId="4" borderId="19" xfId="0" applyFont="1" applyFill="1" applyBorder="1" applyAlignment="1">
      <alignment horizontal="center" vertical="center" wrapText="1"/>
    </xf>
    <xf numFmtId="0" fontId="4" fillId="0" borderId="6" xfId="0" applyFont="1" applyBorder="1" applyAlignment="1">
      <alignment horizontal="left" vertical="top" wrapText="1"/>
    </xf>
    <xf numFmtId="0" fontId="6" fillId="2" borderId="1" xfId="0" applyFont="1" applyFill="1" applyBorder="1" applyAlignment="1">
      <alignment horizontal="center" vertical="top" wrapText="1"/>
    </xf>
    <xf numFmtId="0" fontId="0" fillId="0" borderId="1" xfId="0" applyBorder="1" applyAlignment="1">
      <alignment horizontal="center" vertical="top" wrapText="1"/>
    </xf>
    <xf numFmtId="0" fontId="24" fillId="5" borderId="5"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4" fillId="4" borderId="5" xfId="0" applyFont="1" applyFill="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0" fontId="4" fillId="4" borderId="9" xfId="0" applyFont="1" applyFill="1" applyBorder="1" applyAlignment="1" applyProtection="1">
      <alignment vertical="top" wrapText="1"/>
      <protection locked="0"/>
    </xf>
    <xf numFmtId="0" fontId="11" fillId="4" borderId="8" xfId="0" applyFont="1" applyFill="1" applyBorder="1" applyAlignment="1" applyProtection="1">
      <alignment vertical="top" wrapText="1"/>
      <protection locked="0"/>
    </xf>
    <xf numFmtId="0" fontId="11" fillId="4" borderId="9" xfId="0" applyFont="1" applyFill="1" applyBorder="1" applyAlignment="1" applyProtection="1">
      <alignment vertical="top" wrapText="1"/>
      <protection locked="0"/>
    </xf>
    <xf numFmtId="0" fontId="6" fillId="0" borderId="2" xfId="0" applyFont="1" applyBorder="1" applyAlignment="1">
      <alignment vertical="top"/>
    </xf>
    <xf numFmtId="0" fontId="10" fillId="0" borderId="2" xfId="0" applyFont="1" applyBorder="1" applyAlignment="1">
      <alignment vertical="top"/>
    </xf>
    <xf numFmtId="164" fontId="4" fillId="4" borderId="5" xfId="0" applyNumberFormat="1" applyFont="1" applyFill="1" applyBorder="1" applyAlignment="1" applyProtection="1">
      <alignment horizontal="left" vertical="top" wrapText="1"/>
      <protection locked="0"/>
    </xf>
    <xf numFmtId="164" fontId="11" fillId="4" borderId="8" xfId="0" applyNumberFormat="1" applyFont="1" applyFill="1" applyBorder="1" applyAlignment="1" applyProtection="1">
      <alignment horizontal="left" vertical="top" wrapText="1"/>
      <protection locked="0"/>
    </xf>
    <xf numFmtId="164" fontId="11" fillId="4" borderId="9" xfId="0" applyNumberFormat="1" applyFont="1" applyFill="1" applyBorder="1" applyAlignment="1" applyProtection="1">
      <alignment horizontal="left" vertical="top" wrapText="1"/>
      <protection locked="0"/>
    </xf>
    <xf numFmtId="0" fontId="4" fillId="4" borderId="5"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5" fillId="0" borderId="1" xfId="0" applyFont="1" applyBorder="1" applyAlignment="1">
      <alignment vertical="top" wrapText="1"/>
    </xf>
    <xf numFmtId="0" fontId="4" fillId="4" borderId="1" xfId="0" applyFont="1" applyFill="1" applyBorder="1" applyAlignment="1" applyProtection="1">
      <alignment vertical="top" wrapText="1"/>
      <protection locked="0"/>
    </xf>
    <xf numFmtId="0" fontId="21" fillId="5" borderId="5"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4" fillId="4" borderId="1" xfId="0" applyFont="1" applyFill="1" applyBorder="1" applyAlignment="1">
      <alignment wrapText="1"/>
    </xf>
    <xf numFmtId="0" fontId="4" fillId="4" borderId="14" xfId="0" applyFont="1" applyFill="1" applyBorder="1" applyAlignment="1">
      <alignment wrapText="1"/>
    </xf>
    <xf numFmtId="0" fontId="4" fillId="4" borderId="15" xfId="0" applyFont="1" applyFill="1" applyBorder="1" applyAlignment="1">
      <alignment wrapText="1"/>
    </xf>
    <xf numFmtId="0" fontId="15" fillId="0" borderId="1" xfId="0" applyFont="1" applyBorder="1" applyAlignment="1">
      <alignment horizontal="justify" vertical="top" wrapText="1"/>
    </xf>
    <xf numFmtId="0" fontId="5" fillId="0" borderId="1" xfId="0" applyFont="1" applyBorder="1" applyAlignment="1">
      <alignment horizontal="justify" vertical="top" wrapText="1"/>
    </xf>
    <xf numFmtId="0" fontId="4" fillId="0" borderId="1" xfId="0" applyFont="1" applyBorder="1" applyAlignment="1">
      <alignment horizontal="center" vertical="top" wrapText="1"/>
    </xf>
    <xf numFmtId="0" fontId="14" fillId="0" borderId="1" xfId="0" applyFont="1" applyBorder="1" applyAlignment="1">
      <alignment horizontal="center" vertical="top" wrapText="1"/>
    </xf>
    <xf numFmtId="0" fontId="4" fillId="0" borderId="1" xfId="0" applyFont="1" applyBorder="1" applyAlignment="1">
      <alignment wrapText="1"/>
    </xf>
    <xf numFmtId="0" fontId="5" fillId="0" borderId="1" xfId="0" applyFont="1" applyBorder="1" applyAlignment="1"/>
    <xf numFmtId="0" fontId="2" fillId="0" borderId="1" xfId="0" applyFont="1" applyBorder="1" applyAlignment="1"/>
    <xf numFmtId="0" fontId="4" fillId="0" borderId="1" xfId="0" applyFont="1" applyFill="1" applyBorder="1" applyAlignment="1">
      <alignment horizontal="justify" vertical="top" wrapText="1"/>
    </xf>
    <xf numFmtId="0" fontId="0" fillId="0" borderId="1" xfId="0" applyBorder="1" applyAlignment="1">
      <alignment horizontal="center" vertical="center" wrapText="1"/>
    </xf>
    <xf numFmtId="0" fontId="9" fillId="0" borderId="1" xfId="0" applyFont="1" applyBorder="1" applyAlignment="1">
      <alignment wrapText="1"/>
    </xf>
    <xf numFmtId="0" fontId="0" fillId="0" borderId="1" xfId="0" applyBorder="1" applyAlignment="1">
      <alignment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xf numFmtId="0" fontId="10" fillId="0" borderId="1" xfId="0" applyFont="1" applyBorder="1" applyAlignment="1">
      <alignment horizontal="center" vertical="center" wrapText="1"/>
    </xf>
    <xf numFmtId="0" fontId="0" fillId="0" borderId="7" xfId="0" applyBorder="1" applyAlignment="1"/>
    <xf numFmtId="0" fontId="6" fillId="0" borderId="5" xfId="0" applyFont="1" applyBorder="1" applyAlignment="1">
      <alignment horizontal="center" vertical="center" wrapText="1"/>
    </xf>
    <xf numFmtId="0" fontId="0" fillId="0" borderId="8" xfId="0" applyBorder="1"/>
    <xf numFmtId="0" fontId="0" fillId="0" borderId="9" xfId="0" applyBorder="1"/>
    <xf numFmtId="0" fontId="0" fillId="0" borderId="1" xfId="0" applyBorder="1" applyAlignment="1"/>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4" fillId="0" borderId="1"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justify" vertical="top" wrapText="1"/>
    </xf>
    <xf numFmtId="0" fontId="4" fillId="0" borderId="9" xfId="0" applyFont="1" applyBorder="1" applyAlignment="1">
      <alignment horizontal="justify" vertical="top" wrapText="1"/>
    </xf>
    <xf numFmtId="0" fontId="4" fillId="0" borderId="3" xfId="0" applyFont="1" applyBorder="1" applyAlignment="1">
      <alignment horizontal="justify" vertical="top" wrapText="1"/>
    </xf>
    <xf numFmtId="0" fontId="0" fillId="0" borderId="4" xfId="0" applyBorder="1" applyAlignment="1">
      <alignment horizontal="justify" vertical="top" wrapText="1"/>
    </xf>
    <xf numFmtId="0" fontId="6" fillId="0" borderId="0" xfId="0" applyFont="1" applyAlignment="1">
      <alignment horizontal="center" vertical="center" wrapText="1"/>
    </xf>
    <xf numFmtId="0" fontId="10" fillId="0" borderId="0" xfId="0" applyFont="1" applyAlignment="1">
      <alignment horizontal="center" vertical="center" wrapText="1"/>
    </xf>
    <xf numFmtId="0" fontId="17" fillId="0" borderId="6"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 xfId="0" applyFont="1" applyBorder="1" applyAlignment="1">
      <alignment horizontal="left" vertical="top" wrapText="1"/>
    </xf>
    <xf numFmtId="0" fontId="14" fillId="0" borderId="1" xfId="0" applyFont="1" applyBorder="1" applyAlignment="1">
      <alignment horizontal="left" vertical="top" wrapText="1"/>
    </xf>
    <xf numFmtId="0" fontId="16" fillId="0" borderId="6" xfId="0" applyFont="1" applyBorder="1" applyAlignment="1">
      <alignment horizontal="justify" vertical="top" wrapText="1"/>
    </xf>
    <xf numFmtId="0" fontId="0" fillId="0" borderId="7" xfId="0" applyBorder="1" applyAlignment="1">
      <alignment horizontal="justify" vertical="top" wrapText="1"/>
    </xf>
    <xf numFmtId="0" fontId="0" fillId="0" borderId="7" xfId="0" applyBorder="1" applyAlignment="1">
      <alignment vertical="top" wrapText="1"/>
    </xf>
    <xf numFmtId="0" fontId="5" fillId="0" borderId="1" xfId="0" applyFont="1" applyFill="1" applyBorder="1" applyAlignment="1">
      <alignment vertical="top" wrapText="1"/>
    </xf>
    <xf numFmtId="0" fontId="6" fillId="0" borderId="5" xfId="0" applyFont="1" applyBorder="1" applyAlignment="1">
      <alignment vertical="top"/>
    </xf>
    <xf numFmtId="0" fontId="5" fillId="0" borderId="8" xfId="0" applyFont="1" applyBorder="1" applyAlignment="1">
      <alignment vertical="top"/>
    </xf>
    <xf numFmtId="0" fontId="5" fillId="0" borderId="8" xfId="0" applyFont="1" applyBorder="1" applyAlignment="1"/>
    <xf numFmtId="0" fontId="5" fillId="0" borderId="9" xfId="0" applyFont="1" applyBorder="1" applyAlignment="1"/>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vertical="top" wrapText="1"/>
    </xf>
    <xf numFmtId="0" fontId="0" fillId="0" borderId="10" xfId="0" applyBorder="1"/>
    <xf numFmtId="0" fontId="0" fillId="0" borderId="7" xfId="0" applyBorder="1"/>
    <xf numFmtId="0" fontId="5" fillId="0" borderId="10" xfId="0" applyFont="1" applyBorder="1" applyAlignment="1">
      <alignment vertical="top" wrapText="1"/>
    </xf>
    <xf numFmtId="0" fontId="0" fillId="0" borderId="10" xfId="0" applyBorder="1" applyAlignment="1">
      <alignment vertical="top" wrapText="1"/>
    </xf>
    <xf numFmtId="0" fontId="1" fillId="0" borderId="11" xfId="0" applyFont="1" applyBorder="1" applyAlignment="1"/>
    <xf numFmtId="0" fontId="0" fillId="0" borderId="11" xfId="0" applyBorder="1" applyAlignment="1"/>
    <xf numFmtId="0" fontId="4" fillId="0" borderId="7" xfId="0" applyFont="1" applyBorder="1" applyAlignment="1">
      <alignment wrapText="1"/>
    </xf>
    <xf numFmtId="0" fontId="0" fillId="0" borderId="7" xfId="0" applyBorder="1" applyAlignment="1">
      <alignment wrapText="1"/>
    </xf>
    <xf numFmtId="0" fontId="5" fillId="4" borderId="1" xfId="0" applyFont="1" applyFill="1" applyBorder="1" applyAlignment="1">
      <alignment vertical="top" wrapText="1"/>
    </xf>
    <xf numFmtId="15" fontId="5" fillId="4" borderId="1" xfId="0" applyNumberFormat="1" applyFont="1" applyFill="1" applyBorder="1" applyAlignment="1">
      <alignment vertical="top" wrapText="1"/>
    </xf>
    <xf numFmtId="0" fontId="1" fillId="0" borderId="8" xfId="0" applyFont="1" applyBorder="1" applyAlignment="1"/>
    <xf numFmtId="0" fontId="0" fillId="0" borderId="8" xfId="0" applyBorder="1" applyAlignment="1"/>
    <xf numFmtId="0" fontId="9" fillId="0" borderId="1" xfId="0" applyFont="1" applyBorder="1" applyAlignment="1">
      <alignment vertical="top" wrapText="1"/>
    </xf>
    <xf numFmtId="0" fontId="0" fillId="0" borderId="1" xfId="0" applyBorder="1" applyAlignment="1">
      <alignment vertical="top" wrapText="1"/>
    </xf>
    <xf numFmtId="0" fontId="4" fillId="4" borderId="1" xfId="0" applyFont="1" applyFill="1" applyBorder="1" applyAlignment="1">
      <alignment vertical="top" wrapText="1"/>
    </xf>
    <xf numFmtId="0" fontId="11" fillId="4" borderId="1" xfId="0" applyFont="1" applyFill="1" applyBorder="1" applyAlignment="1">
      <alignment vertical="top" wrapText="1"/>
    </xf>
    <xf numFmtId="0" fontId="11" fillId="4" borderId="1" xfId="0" applyFont="1" applyFill="1" applyBorder="1" applyAlignment="1"/>
    <xf numFmtId="0" fontId="0" fillId="4" borderId="1" xfId="0" applyFill="1" applyBorder="1" applyAlignment="1"/>
    <xf numFmtId="0" fontId="1" fillId="6" borderId="5"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cellXfs>
  <cellStyles count="3">
    <cellStyle name="Followed Hyperlink" xfId="2" builtinId="9" hidden="1"/>
    <cellStyle name="Hyperlink" xfId="1" builtinId="8" hidden="1"/>
    <cellStyle name="Normal" xfId="0" builtinId="0"/>
  </cellStyles>
  <dxfs count="2">
    <dxf>
      <font>
        <b/>
        <i val="0"/>
        <color theme="0"/>
      </font>
      <fill>
        <patternFill patternType="solid">
          <fgColor indexed="64"/>
          <bgColor rgb="FF008000"/>
        </patternFill>
      </fill>
    </dxf>
    <dxf>
      <font>
        <b/>
        <i val="0"/>
        <color theme="0"/>
      </font>
      <fill>
        <patternFill patternType="solid">
          <fgColor indexed="64"/>
          <bgColor rgb="FF80000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P20"/>
  <sheetViews>
    <sheetView view="pageLayout" topLeftCell="A2" workbookViewId="0">
      <selection activeCell="A3" sqref="A3"/>
    </sheetView>
  </sheetViews>
  <sheetFormatPr baseColWidth="10" defaultColWidth="7.5703125" defaultRowHeight="13"/>
  <cols>
    <col min="1" max="1" width="89.42578125" style="22" customWidth="1"/>
    <col min="2" max="9" width="7.5703125" style="15"/>
    <col min="10" max="10" width="7.140625" style="15" customWidth="1"/>
    <col min="11" max="16384" width="7.5703125" style="15"/>
  </cols>
  <sheetData>
    <row r="1" spans="1:42">
      <c r="A1" s="105" t="s">
        <v>118</v>
      </c>
    </row>
    <row r="2" spans="1:42" ht="24" customHeight="1">
      <c r="A2" s="106"/>
    </row>
    <row r="3" spans="1:42" ht="48" customHeight="1">
      <c r="A3" s="18" t="s">
        <v>187</v>
      </c>
      <c r="B3" s="16"/>
      <c r="C3" s="16"/>
      <c r="D3" s="16"/>
      <c r="E3" s="16"/>
      <c r="F3" s="16"/>
      <c r="G3" s="16"/>
      <c r="H3" s="16"/>
      <c r="I3" s="16"/>
    </row>
    <row r="4" spans="1:42" ht="24" customHeight="1">
      <c r="A4" s="53" t="s">
        <v>46</v>
      </c>
      <c r="B4" s="16"/>
      <c r="C4" s="16"/>
      <c r="D4" s="16"/>
      <c r="E4" s="16"/>
      <c r="F4" s="16"/>
      <c r="G4" s="16"/>
      <c r="H4" s="16"/>
      <c r="I4" s="16"/>
    </row>
    <row r="5" spans="1:42" ht="48" customHeight="1">
      <c r="A5" s="31" t="s">
        <v>102</v>
      </c>
      <c r="B5" s="16"/>
      <c r="C5" s="16"/>
      <c r="D5" s="16"/>
      <c r="E5" s="16"/>
      <c r="F5" s="16"/>
      <c r="G5" s="16"/>
      <c r="H5" s="16"/>
      <c r="I5" s="16"/>
    </row>
    <row r="6" spans="1:42" ht="48" customHeight="1">
      <c r="A6" s="17" t="s">
        <v>129</v>
      </c>
      <c r="B6" s="16"/>
      <c r="C6" s="16"/>
      <c r="D6" s="16"/>
      <c r="E6" s="16"/>
      <c r="F6" s="16"/>
      <c r="G6" s="16"/>
      <c r="H6" s="16"/>
      <c r="I6" s="16"/>
    </row>
    <row r="7" spans="1:42" ht="48" customHeight="1">
      <c r="A7" s="17" t="s">
        <v>130</v>
      </c>
      <c r="B7" s="16"/>
      <c r="C7" s="16"/>
      <c r="D7" s="16"/>
      <c r="E7" s="16"/>
      <c r="F7" s="16"/>
      <c r="G7" s="16"/>
      <c r="H7" s="16"/>
      <c r="I7" s="16"/>
    </row>
    <row r="8" spans="1:42" ht="48" customHeight="1">
      <c r="A8" s="17" t="s">
        <v>299</v>
      </c>
      <c r="B8" s="16"/>
      <c r="C8" s="16"/>
      <c r="D8" s="16"/>
      <c r="E8" s="16"/>
      <c r="F8" s="16"/>
      <c r="G8" s="16"/>
      <c r="H8" s="16"/>
      <c r="I8" s="16"/>
    </row>
    <row r="9" spans="1:42" ht="24" customHeight="1">
      <c r="A9" s="21" t="s">
        <v>189</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row>
    <row r="10" spans="1:42" ht="90" customHeight="1">
      <c r="A10" s="20" t="s">
        <v>36</v>
      </c>
    </row>
    <row r="11" spans="1:42" ht="24" customHeight="1">
      <c r="A11" s="21" t="s">
        <v>37</v>
      </c>
    </row>
    <row r="12" spans="1:42" ht="59.25" customHeight="1">
      <c r="A12" s="20" t="s">
        <v>117</v>
      </c>
    </row>
    <row r="13" spans="1:42" s="23" customFormat="1" ht="30" customHeight="1">
      <c r="A13" s="17" t="s">
        <v>188</v>
      </c>
    </row>
    <row r="14" spans="1:42" ht="24" customHeight="1">
      <c r="A14" s="18" t="s">
        <v>38</v>
      </c>
    </row>
    <row r="15" spans="1:42" ht="66.75" customHeight="1">
      <c r="A15" s="30" t="s">
        <v>114</v>
      </c>
    </row>
    <row r="16" spans="1:42" s="23" customFormat="1" ht="48" customHeight="1">
      <c r="A16" s="17" t="s">
        <v>113</v>
      </c>
    </row>
    <row r="17" spans="1:1" ht="24" customHeight="1">
      <c r="A17" s="21" t="s">
        <v>39</v>
      </c>
    </row>
    <row r="18" spans="1:1" ht="76" customHeight="1">
      <c r="A18" s="20" t="s">
        <v>15</v>
      </c>
    </row>
    <row r="19" spans="1:1">
      <c r="A19" s="15"/>
    </row>
    <row r="20" spans="1:1">
      <c r="A20" s="15"/>
    </row>
  </sheetData>
  <sheetCalcPr fullCalcOnLoad="1"/>
  <mergeCells count="1">
    <mergeCell ref="A1:A2"/>
  </mergeCells>
  <phoneticPr fontId="3" type="noConversion"/>
  <pageMargins left="0.70866141732283472" right="0.70866141732283472" top="1.2083333333333333" bottom="0.74803149606299213" header="0.31496062992125984" footer="0.31496062992125984"/>
  <pageSetup paperSize="10" scale="77" orientation="portrait" horizontalDpi="4294967292" verticalDpi="4294967292"/>
  <headerFooter>
    <oddHeader>&amp;L&amp;G</oddHeader>
  </headerFooter>
  <legacyDrawingHF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3"/>
  <sheetViews>
    <sheetView view="pageLayout" workbookViewId="0">
      <selection activeCell="B18" sqref="B18:D18"/>
    </sheetView>
  </sheetViews>
  <sheetFormatPr baseColWidth="10" defaultColWidth="11" defaultRowHeight="13"/>
  <cols>
    <col min="1" max="1" width="31.85546875" customWidth="1"/>
    <col min="2" max="2" width="22.5703125" customWidth="1"/>
    <col min="3" max="3" width="30" customWidth="1"/>
    <col min="4" max="4" width="43.5703125" customWidth="1"/>
    <col min="5" max="5" width="17.28515625" customWidth="1"/>
  </cols>
  <sheetData>
    <row r="1" spans="1:4" ht="24" customHeight="1">
      <c r="A1" s="115" t="s">
        <v>262</v>
      </c>
      <c r="B1" s="116"/>
      <c r="C1" s="116"/>
      <c r="D1" s="116"/>
    </row>
    <row r="2" spans="1:4" ht="49" customHeight="1">
      <c r="A2" s="51" t="s">
        <v>251</v>
      </c>
      <c r="B2" s="124"/>
      <c r="C2" s="124"/>
      <c r="D2" s="124"/>
    </row>
    <row r="3" spans="1:4" ht="50" customHeight="1">
      <c r="A3" s="51" t="s">
        <v>252</v>
      </c>
      <c r="B3" s="110"/>
      <c r="C3" s="113"/>
      <c r="D3" s="114"/>
    </row>
    <row r="4" spans="1:4" ht="50" customHeight="1">
      <c r="A4" s="51" t="s">
        <v>253</v>
      </c>
      <c r="B4" s="110"/>
      <c r="C4" s="113"/>
      <c r="D4" s="114"/>
    </row>
    <row r="5" spans="1:4" ht="50" customHeight="1">
      <c r="A5" s="51" t="s">
        <v>254</v>
      </c>
      <c r="B5" s="110"/>
      <c r="C5" s="113"/>
      <c r="D5" s="114"/>
    </row>
    <row r="6" spans="1:4" ht="34" customHeight="1">
      <c r="A6" s="123" t="s">
        <v>272</v>
      </c>
      <c r="B6" s="124" t="s">
        <v>125</v>
      </c>
      <c r="C6" s="124"/>
      <c r="D6" s="124"/>
    </row>
    <row r="7" spans="1:4" ht="28" customHeight="1">
      <c r="A7" s="123"/>
      <c r="B7" s="124" t="s">
        <v>126</v>
      </c>
      <c r="C7" s="124"/>
      <c r="D7" s="124"/>
    </row>
    <row r="8" spans="1:4" ht="31" customHeight="1">
      <c r="A8" s="123"/>
      <c r="B8" s="124" t="s">
        <v>127</v>
      </c>
      <c r="C8" s="124"/>
      <c r="D8" s="124"/>
    </row>
    <row r="9" spans="1:4" ht="38" customHeight="1">
      <c r="A9" s="123"/>
      <c r="B9" s="124" t="s">
        <v>128</v>
      </c>
      <c r="C9" s="124"/>
      <c r="D9" s="124"/>
    </row>
    <row r="10" spans="1:4" ht="48" customHeight="1">
      <c r="A10" s="51" t="s">
        <v>273</v>
      </c>
      <c r="B10" s="117"/>
      <c r="C10" s="118"/>
      <c r="D10" s="119"/>
    </row>
    <row r="11" spans="1:4" ht="48" customHeight="1">
      <c r="A11" s="32" t="s">
        <v>103</v>
      </c>
      <c r="B11" s="110"/>
      <c r="C11" s="111"/>
      <c r="D11" s="112"/>
    </row>
    <row r="12" spans="1:4" ht="49" customHeight="1">
      <c r="A12" s="51" t="s">
        <v>216</v>
      </c>
      <c r="B12" s="110"/>
      <c r="C12" s="113"/>
      <c r="D12" s="114"/>
    </row>
    <row r="13" spans="1:4" ht="50" customHeight="1">
      <c r="A13" s="51" t="s">
        <v>217</v>
      </c>
      <c r="B13" s="110"/>
      <c r="C13" s="113"/>
      <c r="D13" s="114"/>
    </row>
    <row r="14" spans="1:4" ht="49" customHeight="1">
      <c r="A14" s="51" t="s">
        <v>271</v>
      </c>
      <c r="B14" s="110"/>
      <c r="C14" s="113"/>
      <c r="D14" s="114"/>
    </row>
    <row r="15" spans="1:4" ht="49" customHeight="1">
      <c r="A15" s="51" t="s">
        <v>218</v>
      </c>
      <c r="B15" s="110" t="s">
        <v>115</v>
      </c>
      <c r="C15" s="113"/>
      <c r="D15" s="114"/>
    </row>
    <row r="16" spans="1:4" ht="50" customHeight="1">
      <c r="A16" s="51" t="s">
        <v>219</v>
      </c>
      <c r="B16" s="124"/>
      <c r="C16" s="124"/>
      <c r="D16" s="124"/>
    </row>
    <row r="17" spans="1:4" ht="45" customHeight="1">
      <c r="A17" s="51" t="s">
        <v>16</v>
      </c>
      <c r="B17" s="125" t="str">
        <f>IF('Min Reqts &amp; Scoring'!A41=25,"Yes","No")</f>
        <v>No</v>
      </c>
      <c r="C17" s="126"/>
      <c r="D17" s="127"/>
    </row>
    <row r="18" spans="1:4" ht="204" customHeight="1">
      <c r="A18" s="51" t="s">
        <v>116</v>
      </c>
      <c r="B18" s="120"/>
      <c r="C18" s="121"/>
      <c r="D18" s="122"/>
    </row>
    <row r="19" spans="1:4" ht="53" customHeight="1">
      <c r="A19" s="51" t="s">
        <v>17</v>
      </c>
      <c r="B19" s="107" t="str">
        <f>IF('Min Reqts &amp; Scoring'!K62&lt;=50,"Pass - 1 year Licence",IF('Min Reqts &amp; Scoring'!K62&gt;=90,"Masters Level - 5 year licence","Advanced Level - 3 year licence"))</f>
        <v>Pass - 1 year Licence</v>
      </c>
      <c r="C19" s="108"/>
      <c r="D19" s="109"/>
    </row>
    <row r="20" spans="1:4" ht="72" customHeight="1">
      <c r="A20" s="27"/>
      <c r="B20" s="27"/>
      <c r="C20" s="27"/>
      <c r="D20" s="27"/>
    </row>
    <row r="21" spans="1:4">
      <c r="A21" s="27"/>
      <c r="B21" s="27"/>
      <c r="C21" s="27"/>
      <c r="D21" s="27"/>
    </row>
    <row r="22" spans="1:4">
      <c r="A22" s="27"/>
      <c r="B22" s="27"/>
      <c r="C22" s="27"/>
      <c r="D22" s="27"/>
    </row>
    <row r="23" spans="1:4">
      <c r="A23" s="27"/>
      <c r="B23" s="27"/>
      <c r="C23" s="27"/>
      <c r="D23" s="27"/>
    </row>
  </sheetData>
  <sheetProtection password="A1BF" sheet="1" objects="1" scenarios="1"/>
  <mergeCells count="20">
    <mergeCell ref="B5:D5"/>
    <mergeCell ref="B4:D4"/>
    <mergeCell ref="B13:D13"/>
    <mergeCell ref="B14:D14"/>
    <mergeCell ref="B19:D19"/>
    <mergeCell ref="B11:D11"/>
    <mergeCell ref="B15:D15"/>
    <mergeCell ref="A1:D1"/>
    <mergeCell ref="B3:D3"/>
    <mergeCell ref="B12:D12"/>
    <mergeCell ref="B10:D10"/>
    <mergeCell ref="B18:D18"/>
    <mergeCell ref="A6:A9"/>
    <mergeCell ref="B16:D16"/>
    <mergeCell ref="B17:D17"/>
    <mergeCell ref="B2:D2"/>
    <mergeCell ref="B9:D9"/>
    <mergeCell ref="B6:D6"/>
    <mergeCell ref="B7:D7"/>
    <mergeCell ref="B8:D8"/>
  </mergeCells>
  <phoneticPr fontId="3" type="noConversion"/>
  <conditionalFormatting sqref="B17:D17">
    <cfRule type="cellIs" dxfId="1" priority="1" operator="equal">
      <formula>"No"</formula>
    </cfRule>
    <cfRule type="cellIs" dxfId="0" priority="2" operator="equal">
      <formula>"Yes"</formula>
    </cfRule>
  </conditionalFormatting>
  <pageMargins left="0.75000000000000011" right="0.75000000000000011" top="1.3174999999999999" bottom="1" header="0.5" footer="0.5"/>
  <pageSetup paperSize="10" scale="47" orientation="portrait" horizontalDpi="4294967292" verticalDpi="4294967292"/>
  <headerFooter>
    <oddHeader>&amp;L&amp;G</oddHeader>
  </headerFooter>
  <legacyDrawingHF r:id="rId1"/>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41"/>
  <sheetViews>
    <sheetView tabSelected="1" view="pageLayout" topLeftCell="A29" workbookViewId="0">
      <selection activeCell="C31" sqref="C31"/>
    </sheetView>
  </sheetViews>
  <sheetFormatPr baseColWidth="10" defaultColWidth="11" defaultRowHeight="13"/>
  <cols>
    <col min="1" max="2" width="12" customWidth="1"/>
    <col min="3" max="3" width="71" customWidth="1"/>
    <col min="4" max="5" width="15.5703125" customWidth="1"/>
  </cols>
  <sheetData>
    <row r="1" spans="1:5" ht="86" customHeight="1">
      <c r="A1" s="128" t="s">
        <v>249</v>
      </c>
      <c r="B1" s="128"/>
      <c r="C1" s="128"/>
      <c r="D1" s="128"/>
      <c r="E1" s="128"/>
    </row>
    <row r="2" spans="1:5" s="4" customFormat="1" ht="56" customHeight="1" thickBot="1">
      <c r="A2" s="2" t="s">
        <v>172</v>
      </c>
      <c r="B2" s="12" t="s">
        <v>173</v>
      </c>
      <c r="C2" s="12" t="s">
        <v>174</v>
      </c>
      <c r="D2" s="77" t="s">
        <v>18</v>
      </c>
      <c r="E2" s="77" t="s">
        <v>19</v>
      </c>
    </row>
    <row r="3" spans="1:5" ht="81" customHeight="1">
      <c r="A3" s="44" t="s">
        <v>175</v>
      </c>
      <c r="B3" s="48" t="s">
        <v>226</v>
      </c>
      <c r="C3" s="54" t="s">
        <v>104</v>
      </c>
      <c r="D3" s="78"/>
      <c r="E3" s="79"/>
    </row>
    <row r="4" spans="1:5" ht="13" customHeight="1">
      <c r="A4" s="133" t="s">
        <v>214</v>
      </c>
      <c r="B4" s="135" t="s">
        <v>226</v>
      </c>
      <c r="C4" s="52" t="s">
        <v>131</v>
      </c>
      <c r="D4" s="131"/>
      <c r="E4" s="132"/>
    </row>
    <row r="5" spans="1:5">
      <c r="A5" s="134"/>
      <c r="B5" s="136"/>
      <c r="C5" s="69" t="s">
        <v>190</v>
      </c>
      <c r="D5" s="131"/>
      <c r="E5" s="132"/>
    </row>
    <row r="6" spans="1:5">
      <c r="A6" s="133"/>
      <c r="B6" s="135"/>
      <c r="C6" s="70" t="s">
        <v>191</v>
      </c>
      <c r="D6" s="131"/>
      <c r="E6" s="132"/>
    </row>
    <row r="7" spans="1:5" ht="60" customHeight="1">
      <c r="A7" s="44" t="s">
        <v>132</v>
      </c>
      <c r="B7" s="48" t="s">
        <v>226</v>
      </c>
      <c r="C7" s="71" t="s">
        <v>133</v>
      </c>
      <c r="D7" s="80"/>
      <c r="E7" s="81"/>
    </row>
    <row r="8" spans="1:5" ht="13" customHeight="1">
      <c r="A8" s="133" t="s">
        <v>134</v>
      </c>
      <c r="B8" s="135" t="s">
        <v>226</v>
      </c>
      <c r="C8" s="52" t="s">
        <v>135</v>
      </c>
      <c r="D8" s="131"/>
      <c r="E8" s="132"/>
    </row>
    <row r="9" spans="1:5">
      <c r="A9" s="134"/>
      <c r="B9" s="136"/>
      <c r="C9" s="72" t="s">
        <v>192</v>
      </c>
      <c r="D9" s="131"/>
      <c r="E9" s="132"/>
    </row>
    <row r="10" spans="1:5">
      <c r="A10" s="133"/>
      <c r="B10" s="135"/>
      <c r="C10" s="73" t="s">
        <v>193</v>
      </c>
      <c r="D10" s="131"/>
      <c r="E10" s="132"/>
    </row>
    <row r="11" spans="1:5">
      <c r="A11" s="134"/>
      <c r="B11" s="136"/>
      <c r="C11" s="72" t="s">
        <v>194</v>
      </c>
      <c r="D11" s="131"/>
      <c r="E11" s="132"/>
    </row>
    <row r="12" spans="1:5">
      <c r="A12" s="133"/>
      <c r="B12" s="135"/>
      <c r="C12" s="73" t="s">
        <v>195</v>
      </c>
      <c r="D12" s="131"/>
      <c r="E12" s="132"/>
    </row>
    <row r="13" spans="1:5" ht="60" customHeight="1">
      <c r="A13" s="44" t="s">
        <v>136</v>
      </c>
      <c r="B13" s="48" t="s">
        <v>137</v>
      </c>
      <c r="C13" s="71" t="s">
        <v>138</v>
      </c>
      <c r="D13" s="82"/>
      <c r="E13" s="83"/>
    </row>
    <row r="14" spans="1:5" ht="60" customHeight="1">
      <c r="A14" s="55" t="s">
        <v>139</v>
      </c>
      <c r="B14" s="45" t="s">
        <v>140</v>
      </c>
      <c r="C14" s="52" t="s">
        <v>223</v>
      </c>
      <c r="D14" s="80"/>
      <c r="E14" s="83"/>
    </row>
    <row r="15" spans="1:5" ht="60" customHeight="1">
      <c r="A15" s="44" t="s">
        <v>224</v>
      </c>
      <c r="B15" s="48" t="s">
        <v>225</v>
      </c>
      <c r="C15" s="71" t="s">
        <v>278</v>
      </c>
      <c r="D15" s="80"/>
      <c r="E15" s="81"/>
    </row>
    <row r="16" spans="1:5" ht="60" customHeight="1">
      <c r="A16" s="55" t="s">
        <v>279</v>
      </c>
      <c r="B16" s="45" t="s">
        <v>298</v>
      </c>
      <c r="C16" s="52" t="s">
        <v>220</v>
      </c>
      <c r="D16" s="84"/>
      <c r="E16" s="83"/>
    </row>
    <row r="17" spans="1:5" ht="60" customHeight="1">
      <c r="A17" s="44" t="s">
        <v>221</v>
      </c>
      <c r="B17" s="48" t="s">
        <v>222</v>
      </c>
      <c r="C17" s="56" t="s">
        <v>105</v>
      </c>
      <c r="D17" s="84"/>
      <c r="E17" s="83"/>
    </row>
    <row r="18" spans="1:5" ht="60" customHeight="1">
      <c r="A18" s="55" t="s">
        <v>277</v>
      </c>
      <c r="B18" s="45" t="s">
        <v>165</v>
      </c>
      <c r="C18" s="52" t="s">
        <v>166</v>
      </c>
      <c r="D18" s="84"/>
      <c r="E18" s="83"/>
    </row>
    <row r="19" spans="1:5" ht="60" customHeight="1">
      <c r="A19" s="44" t="s">
        <v>167</v>
      </c>
      <c r="B19" s="48" t="s">
        <v>168</v>
      </c>
      <c r="C19" s="71" t="s">
        <v>169</v>
      </c>
      <c r="D19" s="84"/>
      <c r="E19" s="85"/>
    </row>
    <row r="20" spans="1:5" ht="60" customHeight="1">
      <c r="A20" s="55" t="s">
        <v>170</v>
      </c>
      <c r="B20" s="45" t="s">
        <v>171</v>
      </c>
      <c r="C20" s="57" t="s">
        <v>141</v>
      </c>
      <c r="D20" s="84"/>
      <c r="E20" s="85"/>
    </row>
    <row r="21" spans="1:5" ht="60" customHeight="1">
      <c r="A21" s="44">
        <v>6.7</v>
      </c>
      <c r="B21" s="48" t="s">
        <v>142</v>
      </c>
      <c r="C21" s="74" t="s">
        <v>143</v>
      </c>
      <c r="D21" s="84"/>
      <c r="E21" s="85"/>
    </row>
    <row r="22" spans="1:5" ht="60" customHeight="1">
      <c r="A22" s="55">
        <v>6.8</v>
      </c>
      <c r="B22" s="45" t="s">
        <v>144</v>
      </c>
      <c r="C22" s="75" t="s">
        <v>145</v>
      </c>
      <c r="D22" s="84"/>
      <c r="E22" s="85"/>
    </row>
    <row r="23" spans="1:5" ht="65.25" customHeight="1">
      <c r="A23" s="44">
        <v>6.25</v>
      </c>
      <c r="B23" s="48" t="s">
        <v>146</v>
      </c>
      <c r="C23" s="76" t="s">
        <v>83</v>
      </c>
      <c r="D23" s="84"/>
      <c r="E23" s="85"/>
    </row>
    <row r="24" spans="1:5" ht="60" customHeight="1" thickBot="1">
      <c r="A24" s="55">
        <v>6.26</v>
      </c>
      <c r="B24" s="45" t="s">
        <v>146</v>
      </c>
      <c r="C24" s="75" t="s">
        <v>84</v>
      </c>
      <c r="D24" s="86"/>
      <c r="E24" s="87"/>
    </row>
    <row r="25" spans="1:5" ht="83" customHeight="1">
      <c r="A25" s="128" t="s">
        <v>266</v>
      </c>
      <c r="B25" s="128"/>
      <c r="C25" s="128"/>
      <c r="D25" s="129"/>
      <c r="E25" s="129"/>
    </row>
    <row r="26" spans="1:5" ht="55" customHeight="1">
      <c r="A26" s="6" t="s">
        <v>250</v>
      </c>
      <c r="B26" s="6" t="s">
        <v>343</v>
      </c>
      <c r="C26" s="6" t="s">
        <v>344</v>
      </c>
      <c r="D26" s="6" t="s">
        <v>20</v>
      </c>
      <c r="E26" s="6" t="s">
        <v>21</v>
      </c>
    </row>
    <row r="27" spans="1:5" ht="61" customHeight="1">
      <c r="A27" s="10" t="s">
        <v>183</v>
      </c>
      <c r="B27" s="20" t="s">
        <v>184</v>
      </c>
      <c r="C27" s="20" t="s">
        <v>345</v>
      </c>
      <c r="D27" s="29"/>
      <c r="E27" s="29"/>
    </row>
    <row r="28" spans="1:5" ht="60" customHeight="1">
      <c r="A28" s="10" t="s">
        <v>185</v>
      </c>
      <c r="B28" s="10" t="s">
        <v>346</v>
      </c>
      <c r="C28" s="33" t="s">
        <v>85</v>
      </c>
      <c r="D28" s="29"/>
      <c r="E28" s="29"/>
    </row>
    <row r="29" spans="1:5" ht="60" customHeight="1">
      <c r="A29" s="10" t="s">
        <v>186</v>
      </c>
      <c r="B29" s="10" t="s">
        <v>347</v>
      </c>
      <c r="C29" s="10" t="s">
        <v>293</v>
      </c>
      <c r="D29" s="29"/>
      <c r="E29" s="29"/>
    </row>
    <row r="30" spans="1:5" ht="60" customHeight="1">
      <c r="A30" s="10" t="s">
        <v>275</v>
      </c>
      <c r="B30" s="10" t="s">
        <v>276</v>
      </c>
      <c r="C30" s="10" t="s">
        <v>294</v>
      </c>
      <c r="D30" s="29"/>
      <c r="E30" s="29"/>
    </row>
    <row r="31" spans="1:5" ht="60" customHeight="1">
      <c r="A31" s="10" t="s">
        <v>177</v>
      </c>
      <c r="B31" s="10" t="s">
        <v>179</v>
      </c>
      <c r="C31" s="33" t="s">
        <v>86</v>
      </c>
      <c r="D31" s="29"/>
      <c r="E31" s="29"/>
    </row>
    <row r="32" spans="1:5" ht="60" customHeight="1">
      <c r="A32" s="10" t="s">
        <v>178</v>
      </c>
      <c r="B32" s="10" t="s">
        <v>295</v>
      </c>
      <c r="C32" s="10" t="s">
        <v>240</v>
      </c>
      <c r="D32" s="29"/>
      <c r="E32" s="29"/>
    </row>
    <row r="33" spans="1:5">
      <c r="A33" s="140" t="s">
        <v>180</v>
      </c>
      <c r="B33" s="140" t="s">
        <v>181</v>
      </c>
      <c r="C33" s="10" t="s">
        <v>241</v>
      </c>
      <c r="D33" s="130"/>
      <c r="E33" s="130"/>
    </row>
    <row r="34" spans="1:5" ht="24">
      <c r="A34" s="140"/>
      <c r="B34" s="140"/>
      <c r="C34" s="34" t="s">
        <v>119</v>
      </c>
      <c r="D34" s="130"/>
      <c r="E34" s="130"/>
    </row>
    <row r="35" spans="1:5">
      <c r="A35" s="140"/>
      <c r="B35" s="140"/>
      <c r="C35" s="5" t="s">
        <v>162</v>
      </c>
      <c r="D35" s="130"/>
      <c r="E35" s="130"/>
    </row>
    <row r="36" spans="1:5">
      <c r="A36" s="140"/>
      <c r="B36" s="140"/>
      <c r="C36" s="5" t="s">
        <v>163</v>
      </c>
      <c r="D36" s="130"/>
      <c r="E36" s="130"/>
    </row>
    <row r="37" spans="1:5" ht="61" customHeight="1">
      <c r="A37" s="10" t="s">
        <v>242</v>
      </c>
      <c r="B37" s="10" t="s">
        <v>147</v>
      </c>
      <c r="C37" s="10" t="s">
        <v>215</v>
      </c>
      <c r="D37" s="29"/>
      <c r="E37" s="29"/>
    </row>
    <row r="38" spans="1:5" ht="60" customHeight="1">
      <c r="A38" s="10" t="s">
        <v>297</v>
      </c>
      <c r="B38" s="10" t="s">
        <v>227</v>
      </c>
      <c r="C38" s="10" t="s">
        <v>296</v>
      </c>
      <c r="D38" s="29"/>
      <c r="E38" s="29"/>
    </row>
    <row r="39" spans="1:5" ht="86" customHeight="1">
      <c r="A39" s="128" t="s">
        <v>267</v>
      </c>
      <c r="B39" s="141"/>
      <c r="C39" s="141"/>
      <c r="D39" s="141"/>
      <c r="E39" s="141"/>
    </row>
    <row r="40" spans="1:5" ht="56" customHeight="1">
      <c r="A40" s="142" t="s">
        <v>268</v>
      </c>
      <c r="B40" s="143"/>
      <c r="C40" s="143"/>
      <c r="D40" s="143"/>
      <c r="E40" s="143"/>
    </row>
    <row r="41" spans="1:5" ht="45" customHeight="1">
      <c r="A41" s="138" t="s">
        <v>269</v>
      </c>
      <c r="B41" s="139"/>
      <c r="C41" s="139"/>
      <c r="D41" s="137"/>
      <c r="E41" s="137"/>
    </row>
  </sheetData>
  <sheetProtection password="A1BF" sheet="1" objects="1" scenarios="1"/>
  <mergeCells count="18">
    <mergeCell ref="D41:E41"/>
    <mergeCell ref="A41:C41"/>
    <mergeCell ref="A33:A36"/>
    <mergeCell ref="B33:B36"/>
    <mergeCell ref="A39:E39"/>
    <mergeCell ref="A40:E40"/>
    <mergeCell ref="A1:E1"/>
    <mergeCell ref="A25:E25"/>
    <mergeCell ref="E33:E36"/>
    <mergeCell ref="D33:D36"/>
    <mergeCell ref="D8:D12"/>
    <mergeCell ref="D4:D6"/>
    <mergeCell ref="E8:E12"/>
    <mergeCell ref="E4:E6"/>
    <mergeCell ref="A4:A6"/>
    <mergeCell ref="B4:B6"/>
    <mergeCell ref="A8:A12"/>
    <mergeCell ref="B8:B12"/>
  </mergeCells>
  <phoneticPr fontId="3" type="noConversion"/>
  <pageMargins left="0.75000000000000011" right="0.81611111111111112" top="1" bottom="1" header="0.5" footer="0.5"/>
  <pageSetup paperSize="10" scale="52" orientation="portrait" horizontalDpi="4294967292" verticalDpi="4294967292"/>
  <headerFooter>
    <oddHeader>&amp;L&amp;G</oddHeader>
  </headerFooter>
  <rowBreaks count="1" manualBreakCount="1">
    <brk id="24" max="4" man="1"/>
  </rowBreaks>
  <legacyDrawing r:id="rId1"/>
  <legacyDrawingHF r:id="rId2"/>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59"/>
  <sheetViews>
    <sheetView view="pageLayout" zoomScale="90" workbookViewId="0">
      <selection sqref="A1:J1"/>
    </sheetView>
  </sheetViews>
  <sheetFormatPr baseColWidth="10" defaultColWidth="11" defaultRowHeight="13"/>
  <cols>
    <col min="1" max="1" width="4.7109375" customWidth="1"/>
    <col min="2" max="2" width="9.140625" customWidth="1"/>
    <col min="4" max="4" width="40" customWidth="1"/>
    <col min="5" max="5" width="12.5703125" customWidth="1"/>
    <col min="6" max="7" width="12.42578125" customWidth="1"/>
    <col min="8" max="8" width="14.42578125" customWidth="1"/>
    <col min="9" max="9" width="14.28515625" customWidth="1"/>
  </cols>
  <sheetData>
    <row r="1" spans="1:10" ht="46" customHeight="1">
      <c r="A1" s="150" t="s">
        <v>265</v>
      </c>
      <c r="B1" s="151"/>
      <c r="C1" s="151"/>
      <c r="D1" s="151"/>
      <c r="E1" s="151"/>
      <c r="F1" s="151"/>
      <c r="G1" s="151"/>
      <c r="H1" s="151"/>
      <c r="I1" s="151"/>
      <c r="J1" s="152"/>
    </row>
    <row r="2" spans="1:10" ht="45" customHeight="1">
      <c r="A2" s="128" t="s">
        <v>270</v>
      </c>
      <c r="B2" s="148"/>
      <c r="C2" s="148"/>
      <c r="D2" s="148"/>
      <c r="E2" s="148"/>
      <c r="F2" s="148"/>
      <c r="G2" s="148"/>
      <c r="H2" s="148"/>
      <c r="I2" s="145"/>
      <c r="J2" s="153"/>
    </row>
    <row r="3" spans="1:10" s="9" customFormat="1" ht="68" customHeight="1">
      <c r="A3" s="3" t="s">
        <v>182</v>
      </c>
      <c r="B3" s="3" t="s">
        <v>288</v>
      </c>
      <c r="C3" s="3" t="s">
        <v>289</v>
      </c>
      <c r="D3" s="3" t="s">
        <v>235</v>
      </c>
      <c r="E3" s="154" t="s">
        <v>22</v>
      </c>
      <c r="F3" s="155"/>
      <c r="G3" s="155"/>
      <c r="H3" s="155"/>
      <c r="I3" s="155"/>
      <c r="J3" s="146"/>
    </row>
    <row r="4" spans="1:10" ht="67" customHeight="1">
      <c r="A4" s="11" t="s">
        <v>290</v>
      </c>
      <c r="B4" s="11" t="s">
        <v>291</v>
      </c>
      <c r="C4" s="11" t="s">
        <v>176</v>
      </c>
      <c r="D4" s="1" t="s">
        <v>274</v>
      </c>
      <c r="E4" s="95" t="s">
        <v>300</v>
      </c>
      <c r="F4" s="95">
        <v>1</v>
      </c>
      <c r="G4" s="95">
        <v>2</v>
      </c>
      <c r="H4" s="103" t="s">
        <v>301</v>
      </c>
      <c r="I4" s="94"/>
      <c r="J4" s="94"/>
    </row>
    <row r="5" spans="1:10" ht="68" customHeight="1">
      <c r="A5" s="156" t="s">
        <v>292</v>
      </c>
      <c r="B5" s="157" t="s">
        <v>207</v>
      </c>
      <c r="C5" s="157" t="s">
        <v>208</v>
      </c>
      <c r="D5" s="1" t="s">
        <v>209</v>
      </c>
      <c r="E5" s="24" t="s">
        <v>315</v>
      </c>
      <c r="F5" s="24" t="s">
        <v>316</v>
      </c>
      <c r="G5" s="93" t="s">
        <v>317</v>
      </c>
      <c r="H5" s="96"/>
      <c r="I5" s="94"/>
      <c r="J5" s="94"/>
    </row>
    <row r="6" spans="1:10" ht="68" customHeight="1">
      <c r="A6" s="157"/>
      <c r="B6" s="157"/>
      <c r="C6" s="157"/>
      <c r="D6" s="1" t="s">
        <v>210</v>
      </c>
      <c r="E6" s="24" t="s">
        <v>318</v>
      </c>
      <c r="F6" s="24" t="s">
        <v>319</v>
      </c>
      <c r="G6" s="93" t="s">
        <v>320</v>
      </c>
      <c r="H6" s="96"/>
      <c r="I6" s="94"/>
      <c r="J6" s="94"/>
    </row>
    <row r="7" spans="1:10" ht="67" customHeight="1">
      <c r="A7" s="35" t="s">
        <v>206</v>
      </c>
      <c r="B7" s="1" t="s">
        <v>212</v>
      </c>
      <c r="C7" s="1" t="s">
        <v>213</v>
      </c>
      <c r="D7" s="35" t="s">
        <v>120</v>
      </c>
      <c r="E7" s="24" t="s">
        <v>321</v>
      </c>
      <c r="F7" s="24" t="s">
        <v>322</v>
      </c>
      <c r="G7" s="24" t="s">
        <v>323</v>
      </c>
      <c r="H7" s="95" t="s">
        <v>324</v>
      </c>
      <c r="I7" s="98" t="s">
        <v>258</v>
      </c>
      <c r="J7" s="94"/>
    </row>
    <row r="8" spans="1:10" ht="68" customHeight="1">
      <c r="A8" s="35" t="s">
        <v>211</v>
      </c>
      <c r="B8" s="1" t="s">
        <v>152</v>
      </c>
      <c r="C8" s="1" t="s">
        <v>153</v>
      </c>
      <c r="D8" s="35" t="s">
        <v>121</v>
      </c>
      <c r="E8" s="24" t="s">
        <v>325</v>
      </c>
      <c r="F8" s="24" t="s">
        <v>322</v>
      </c>
      <c r="G8" s="24" t="s">
        <v>326</v>
      </c>
      <c r="H8" s="24" t="s">
        <v>327</v>
      </c>
      <c r="I8" s="93" t="s">
        <v>258</v>
      </c>
      <c r="J8" s="94"/>
    </row>
    <row r="9" spans="1:10" ht="68" customHeight="1">
      <c r="A9" s="35" t="s">
        <v>151</v>
      </c>
      <c r="B9" s="1" t="s">
        <v>155</v>
      </c>
      <c r="C9" s="1" t="s">
        <v>156</v>
      </c>
      <c r="D9" s="35" t="s">
        <v>122</v>
      </c>
      <c r="E9" s="24" t="s">
        <v>321</v>
      </c>
      <c r="F9" s="24" t="s">
        <v>322</v>
      </c>
      <c r="G9" s="24" t="s">
        <v>323</v>
      </c>
      <c r="H9" s="24" t="s">
        <v>324</v>
      </c>
      <c r="I9" s="93" t="s">
        <v>258</v>
      </c>
      <c r="J9" s="94"/>
    </row>
    <row r="10" spans="1:10" ht="67" customHeight="1">
      <c r="A10" s="35" t="s">
        <v>154</v>
      </c>
      <c r="B10" s="1" t="s">
        <v>281</v>
      </c>
      <c r="C10" s="1" t="s">
        <v>282</v>
      </c>
      <c r="D10" s="35" t="s">
        <v>123</v>
      </c>
      <c r="E10" s="24" t="s">
        <v>321</v>
      </c>
      <c r="F10" s="24" t="s">
        <v>322</v>
      </c>
      <c r="G10" s="24" t="s">
        <v>326</v>
      </c>
      <c r="H10" s="24" t="s">
        <v>324</v>
      </c>
      <c r="I10" s="93" t="s">
        <v>258</v>
      </c>
      <c r="J10" s="94"/>
    </row>
    <row r="11" spans="1:10" ht="67" customHeight="1">
      <c r="A11" s="128" t="s">
        <v>256</v>
      </c>
      <c r="B11" s="148"/>
      <c r="C11" s="148"/>
      <c r="D11" s="148"/>
      <c r="E11" s="148"/>
      <c r="F11" s="148"/>
      <c r="G11" s="148"/>
      <c r="H11" s="148"/>
      <c r="I11" s="148"/>
      <c r="J11" s="149"/>
    </row>
    <row r="12" spans="1:10" s="7" customFormat="1" ht="68" customHeight="1">
      <c r="A12" s="3" t="s">
        <v>182</v>
      </c>
      <c r="B12" s="3" t="s">
        <v>288</v>
      </c>
      <c r="C12" s="3" t="s">
        <v>289</v>
      </c>
      <c r="D12" s="3" t="s">
        <v>235</v>
      </c>
      <c r="E12" s="144" t="s">
        <v>259</v>
      </c>
      <c r="F12" s="146"/>
      <c r="G12" s="146"/>
      <c r="H12" s="146"/>
      <c r="I12" s="146"/>
      <c r="J12" s="147"/>
    </row>
    <row r="13" spans="1:10" ht="67" customHeight="1">
      <c r="A13" s="36" t="s">
        <v>280</v>
      </c>
      <c r="B13" s="11" t="s">
        <v>284</v>
      </c>
      <c r="C13" s="11" t="s">
        <v>285</v>
      </c>
      <c r="D13" s="1" t="s">
        <v>339</v>
      </c>
      <c r="E13" s="95" t="s">
        <v>328</v>
      </c>
      <c r="F13" s="95">
        <v>1</v>
      </c>
      <c r="G13" s="95">
        <v>2</v>
      </c>
      <c r="H13" s="98" t="s">
        <v>329</v>
      </c>
      <c r="I13" s="94"/>
      <c r="J13" s="94"/>
    </row>
    <row r="14" spans="1:10" ht="67" customHeight="1">
      <c r="A14" s="35" t="s">
        <v>283</v>
      </c>
      <c r="B14" s="1" t="s">
        <v>341</v>
      </c>
      <c r="C14" s="1" t="s">
        <v>342</v>
      </c>
      <c r="D14" s="35" t="s">
        <v>98</v>
      </c>
      <c r="E14" s="24" t="s">
        <v>330</v>
      </c>
      <c r="F14" s="24" t="s">
        <v>331</v>
      </c>
      <c r="G14" s="24" t="s">
        <v>332</v>
      </c>
      <c r="H14" s="24" t="s">
        <v>333</v>
      </c>
      <c r="I14" s="95" t="s">
        <v>352</v>
      </c>
      <c r="J14" s="95" t="s">
        <v>257</v>
      </c>
    </row>
    <row r="15" spans="1:10" ht="68" customHeight="1">
      <c r="A15" s="128" t="s">
        <v>260</v>
      </c>
      <c r="B15" s="148"/>
      <c r="C15" s="148"/>
      <c r="D15" s="148"/>
      <c r="E15" s="148"/>
      <c r="F15" s="148"/>
      <c r="G15" s="148"/>
      <c r="H15" s="148"/>
      <c r="I15" s="148"/>
      <c r="J15" s="148"/>
    </row>
    <row r="16" spans="1:10" s="7" customFormat="1" ht="68" customHeight="1">
      <c r="A16" s="3" t="s">
        <v>182</v>
      </c>
      <c r="B16" s="3" t="s">
        <v>288</v>
      </c>
      <c r="C16" s="3" t="s">
        <v>289</v>
      </c>
      <c r="D16" s="3" t="s">
        <v>235</v>
      </c>
      <c r="E16" s="144" t="s">
        <v>259</v>
      </c>
      <c r="F16" s="146"/>
      <c r="G16" s="146"/>
      <c r="H16" s="146"/>
      <c r="I16" s="146"/>
      <c r="J16" s="146"/>
    </row>
    <row r="17" spans="1:11" ht="68" customHeight="1">
      <c r="A17" s="36" t="s">
        <v>340</v>
      </c>
      <c r="B17" s="11" t="s">
        <v>287</v>
      </c>
      <c r="C17" s="11" t="s">
        <v>176</v>
      </c>
      <c r="D17" s="1" t="s">
        <v>229</v>
      </c>
      <c r="E17" s="95" t="s">
        <v>328</v>
      </c>
      <c r="F17" s="95">
        <v>1</v>
      </c>
      <c r="G17" s="95">
        <v>2</v>
      </c>
      <c r="H17" s="98" t="s">
        <v>329</v>
      </c>
      <c r="I17" s="94"/>
      <c r="J17" s="94"/>
    </row>
    <row r="18" spans="1:11" ht="68" customHeight="1">
      <c r="A18" s="35" t="s">
        <v>286</v>
      </c>
      <c r="B18" s="1" t="s">
        <v>231</v>
      </c>
      <c r="C18" s="1" t="s">
        <v>342</v>
      </c>
      <c r="D18" s="37" t="s">
        <v>99</v>
      </c>
      <c r="E18" s="24" t="s">
        <v>353</v>
      </c>
      <c r="F18" s="24" t="s">
        <v>354</v>
      </c>
      <c r="G18" s="24" t="s">
        <v>355</v>
      </c>
      <c r="H18" s="24" t="s">
        <v>243</v>
      </c>
      <c r="I18" s="98" t="s">
        <v>255</v>
      </c>
      <c r="J18" s="94"/>
    </row>
    <row r="19" spans="1:11" ht="68" customHeight="1">
      <c r="A19" s="35" t="s">
        <v>230</v>
      </c>
      <c r="B19" s="1" t="s">
        <v>233</v>
      </c>
      <c r="C19" s="1" t="s">
        <v>342</v>
      </c>
      <c r="D19" s="37" t="s">
        <v>100</v>
      </c>
      <c r="E19" s="24" t="s">
        <v>244</v>
      </c>
      <c r="F19" s="24" t="s">
        <v>354</v>
      </c>
      <c r="G19" s="24" t="s">
        <v>355</v>
      </c>
      <c r="H19" s="24" t="s">
        <v>245</v>
      </c>
      <c r="I19" s="93" t="s">
        <v>255</v>
      </c>
      <c r="J19" s="94"/>
    </row>
    <row r="20" spans="1:11" ht="68" customHeight="1">
      <c r="A20" s="35" t="s">
        <v>232</v>
      </c>
      <c r="B20" s="1">
        <v>3.3</v>
      </c>
      <c r="C20" s="1" t="s">
        <v>342</v>
      </c>
      <c r="D20" s="37" t="s">
        <v>101</v>
      </c>
      <c r="E20" s="24" t="s">
        <v>244</v>
      </c>
      <c r="F20" s="24" t="s">
        <v>354</v>
      </c>
      <c r="G20" s="24" t="s">
        <v>355</v>
      </c>
      <c r="H20" s="24" t="s">
        <v>245</v>
      </c>
      <c r="I20" s="24" t="s">
        <v>255</v>
      </c>
      <c r="J20" s="95" t="s">
        <v>54</v>
      </c>
      <c r="K20" s="50"/>
    </row>
    <row r="21" spans="1:11" ht="66" customHeight="1">
      <c r="A21" s="162" t="s">
        <v>261</v>
      </c>
      <c r="B21" s="163"/>
      <c r="C21" s="163"/>
      <c r="D21" s="163"/>
      <c r="E21" s="163"/>
      <c r="F21" s="163"/>
      <c r="G21" s="163"/>
      <c r="H21" s="163"/>
      <c r="I21" s="163"/>
      <c r="J21" s="163"/>
    </row>
    <row r="22" spans="1:11" ht="68" customHeight="1">
      <c r="A22" s="3" t="s">
        <v>182</v>
      </c>
      <c r="B22" s="3" t="s">
        <v>288</v>
      </c>
      <c r="C22" s="3" t="s">
        <v>289</v>
      </c>
      <c r="D22" s="3" t="s">
        <v>235</v>
      </c>
      <c r="E22" s="144" t="s">
        <v>264</v>
      </c>
      <c r="F22" s="145"/>
      <c r="G22" s="145"/>
      <c r="H22" s="145"/>
      <c r="I22" s="145"/>
      <c r="J22" s="145"/>
    </row>
    <row r="23" spans="1:11" ht="67" customHeight="1">
      <c r="A23" s="36" t="s">
        <v>234</v>
      </c>
      <c r="B23" s="11" t="s">
        <v>159</v>
      </c>
      <c r="C23" s="11" t="s">
        <v>176</v>
      </c>
      <c r="D23" s="1" t="s">
        <v>196</v>
      </c>
      <c r="E23" s="95" t="s">
        <v>328</v>
      </c>
      <c r="F23" s="95">
        <v>1</v>
      </c>
      <c r="G23" s="95">
        <v>2</v>
      </c>
      <c r="H23" s="98" t="s">
        <v>329</v>
      </c>
      <c r="I23" s="94"/>
      <c r="J23" s="94"/>
    </row>
    <row r="24" spans="1:11" ht="68" customHeight="1">
      <c r="A24" s="156" t="s">
        <v>158</v>
      </c>
      <c r="B24" s="157" t="s">
        <v>159</v>
      </c>
      <c r="C24" s="157" t="s">
        <v>342</v>
      </c>
      <c r="D24" s="37" t="s">
        <v>66</v>
      </c>
      <c r="E24" s="24" t="s">
        <v>353</v>
      </c>
      <c r="F24" s="24" t="s">
        <v>354</v>
      </c>
      <c r="G24" s="97" t="s">
        <v>355</v>
      </c>
      <c r="H24" s="97" t="s">
        <v>245</v>
      </c>
      <c r="I24" s="99" t="s">
        <v>255</v>
      </c>
      <c r="J24" s="100"/>
    </row>
    <row r="25" spans="1:11" ht="67" customHeight="1">
      <c r="A25" s="157"/>
      <c r="B25" s="157"/>
      <c r="C25" s="157"/>
      <c r="D25" s="1" t="s">
        <v>348</v>
      </c>
      <c r="E25" s="24" t="s">
        <v>246</v>
      </c>
      <c r="F25" s="93" t="s">
        <v>247</v>
      </c>
      <c r="G25" s="101"/>
      <c r="H25" s="101"/>
      <c r="I25" s="94"/>
      <c r="J25" s="94"/>
    </row>
    <row r="26" spans="1:11" ht="67" customHeight="1">
      <c r="A26" s="36" t="s">
        <v>197</v>
      </c>
      <c r="B26" s="11">
        <v>4.0999999999999996</v>
      </c>
      <c r="C26" s="36" t="s">
        <v>67</v>
      </c>
      <c r="D26" s="11" t="s">
        <v>68</v>
      </c>
      <c r="E26" s="97" t="s">
        <v>69</v>
      </c>
      <c r="F26" s="97" t="s">
        <v>70</v>
      </c>
      <c r="G26" s="99" t="s">
        <v>71</v>
      </c>
      <c r="H26" s="99" t="s">
        <v>72</v>
      </c>
      <c r="I26" s="103" t="s">
        <v>73</v>
      </c>
      <c r="J26" s="102"/>
    </row>
    <row r="27" spans="1:11" ht="67" customHeight="1">
      <c r="A27" s="128" t="s">
        <v>263</v>
      </c>
      <c r="B27" s="148"/>
      <c r="C27" s="148"/>
      <c r="D27" s="148"/>
      <c r="E27" s="148"/>
      <c r="F27" s="148"/>
      <c r="G27" s="148"/>
      <c r="H27" s="148"/>
      <c r="I27" s="148"/>
      <c r="J27" s="148"/>
    </row>
    <row r="28" spans="1:11" ht="67" customHeight="1">
      <c r="A28" s="3" t="s">
        <v>182</v>
      </c>
      <c r="B28" s="3" t="s">
        <v>288</v>
      </c>
      <c r="C28" s="3" t="s">
        <v>289</v>
      </c>
      <c r="D28" s="3" t="s">
        <v>235</v>
      </c>
      <c r="E28" s="144" t="s">
        <v>264</v>
      </c>
      <c r="F28" s="145"/>
      <c r="G28" s="145"/>
      <c r="H28" s="145"/>
      <c r="I28" s="145"/>
      <c r="J28" s="145"/>
    </row>
    <row r="29" spans="1:11" ht="68" customHeight="1">
      <c r="A29" s="11" t="s">
        <v>349</v>
      </c>
      <c r="B29" s="11" t="s">
        <v>350</v>
      </c>
      <c r="C29" s="11" t="s">
        <v>285</v>
      </c>
      <c r="D29" s="1" t="s">
        <v>302</v>
      </c>
      <c r="E29" s="95" t="s">
        <v>328</v>
      </c>
      <c r="F29" s="95">
        <v>1</v>
      </c>
      <c r="G29" s="95">
        <v>2</v>
      </c>
      <c r="H29" s="98" t="s">
        <v>329</v>
      </c>
      <c r="I29" s="94"/>
      <c r="J29" s="94"/>
    </row>
    <row r="30" spans="1:11" ht="68" customHeight="1">
      <c r="A30" s="11" t="s">
        <v>351</v>
      </c>
      <c r="B30" s="11" t="s">
        <v>350</v>
      </c>
      <c r="C30" s="11" t="s">
        <v>342</v>
      </c>
      <c r="D30" s="104" t="s">
        <v>74</v>
      </c>
      <c r="E30" s="97" t="s">
        <v>244</v>
      </c>
      <c r="F30" s="97" t="s">
        <v>354</v>
      </c>
      <c r="G30" s="97" t="s">
        <v>355</v>
      </c>
      <c r="H30" s="97" t="s">
        <v>243</v>
      </c>
      <c r="I30" s="103" t="s">
        <v>255</v>
      </c>
      <c r="J30" s="94"/>
    </row>
    <row r="31" spans="1:11" ht="67" customHeight="1">
      <c r="A31" s="128" t="s">
        <v>314</v>
      </c>
      <c r="B31" s="148"/>
      <c r="C31" s="148"/>
      <c r="D31" s="148"/>
      <c r="E31" s="148"/>
      <c r="F31" s="148"/>
      <c r="G31" s="148"/>
      <c r="H31" s="148"/>
      <c r="I31" s="148"/>
      <c r="J31" s="148"/>
    </row>
    <row r="32" spans="1:11" ht="68" customHeight="1">
      <c r="A32" s="3" t="s">
        <v>182</v>
      </c>
      <c r="B32" s="3" t="s">
        <v>288</v>
      </c>
      <c r="C32" s="3" t="s">
        <v>289</v>
      </c>
      <c r="D32" s="3" t="s">
        <v>235</v>
      </c>
      <c r="E32" s="144" t="s">
        <v>264</v>
      </c>
      <c r="F32" s="145"/>
      <c r="G32" s="145"/>
      <c r="H32" s="145"/>
      <c r="I32" s="145"/>
      <c r="J32" s="145"/>
    </row>
    <row r="33" spans="1:10" ht="67" customHeight="1">
      <c r="A33" s="13" t="s">
        <v>200</v>
      </c>
      <c r="B33" s="13" t="s">
        <v>201</v>
      </c>
      <c r="C33" s="14" t="s">
        <v>202</v>
      </c>
      <c r="D33" s="1" t="s">
        <v>203</v>
      </c>
      <c r="E33" s="95" t="s">
        <v>248</v>
      </c>
      <c r="F33" s="95">
        <v>1</v>
      </c>
      <c r="G33" s="98">
        <v>2</v>
      </c>
      <c r="H33" s="101"/>
      <c r="I33" s="94"/>
      <c r="J33" s="94"/>
    </row>
    <row r="34" spans="1:10" ht="67" customHeight="1">
      <c r="A34" s="13" t="s">
        <v>204</v>
      </c>
      <c r="B34" s="13" t="s">
        <v>201</v>
      </c>
      <c r="C34" s="13" t="s">
        <v>205</v>
      </c>
      <c r="D34" s="1" t="s">
        <v>148</v>
      </c>
      <c r="E34" s="24" t="s">
        <v>328</v>
      </c>
      <c r="F34" s="24">
        <v>1</v>
      </c>
      <c r="G34" s="24">
        <v>2</v>
      </c>
      <c r="H34" s="98" t="s">
        <v>329</v>
      </c>
      <c r="I34" s="94"/>
      <c r="J34" s="94"/>
    </row>
    <row r="35" spans="1:10" ht="68" customHeight="1">
      <c r="A35" s="13" t="s">
        <v>149</v>
      </c>
      <c r="B35" s="13" t="s">
        <v>201</v>
      </c>
      <c r="C35" s="13" t="s">
        <v>150</v>
      </c>
      <c r="D35" s="1" t="s">
        <v>75</v>
      </c>
      <c r="E35" s="24" t="s">
        <v>244</v>
      </c>
      <c r="F35" s="24" t="s">
        <v>354</v>
      </c>
      <c r="G35" s="24" t="s">
        <v>355</v>
      </c>
      <c r="H35" s="24" t="s">
        <v>245</v>
      </c>
      <c r="I35" s="98" t="s">
        <v>255</v>
      </c>
      <c r="J35" s="94"/>
    </row>
    <row r="36" spans="1:10" ht="68" customHeight="1">
      <c r="A36" s="1" t="s">
        <v>160</v>
      </c>
      <c r="B36" s="1" t="s">
        <v>161</v>
      </c>
      <c r="C36" s="1" t="s">
        <v>157</v>
      </c>
      <c r="D36" s="1" t="s">
        <v>106</v>
      </c>
      <c r="E36" s="24" t="s">
        <v>311</v>
      </c>
      <c r="F36" s="24" t="s">
        <v>306</v>
      </c>
      <c r="G36" s="24" t="s">
        <v>307</v>
      </c>
      <c r="H36" s="24" t="s">
        <v>310</v>
      </c>
      <c r="I36" s="93" t="s">
        <v>309</v>
      </c>
      <c r="J36" s="101"/>
    </row>
    <row r="37" spans="1:10" ht="68" customHeight="1">
      <c r="A37" s="39" t="s">
        <v>164</v>
      </c>
      <c r="B37" s="39">
        <v>6.9</v>
      </c>
      <c r="C37" s="39" t="s">
        <v>107</v>
      </c>
      <c r="D37" s="39" t="s">
        <v>108</v>
      </c>
      <c r="E37" s="24" t="s">
        <v>321</v>
      </c>
      <c r="F37" s="24" t="s">
        <v>322</v>
      </c>
      <c r="G37" s="24" t="s">
        <v>326</v>
      </c>
      <c r="H37" s="24" t="s">
        <v>327</v>
      </c>
      <c r="I37" s="93" t="s">
        <v>258</v>
      </c>
      <c r="J37" s="101"/>
    </row>
    <row r="38" spans="1:10" ht="68" customHeight="1">
      <c r="A38" s="11" t="s">
        <v>228</v>
      </c>
      <c r="B38" s="11">
        <v>6.1</v>
      </c>
      <c r="C38" s="47" t="s">
        <v>111</v>
      </c>
      <c r="D38" s="36" t="s">
        <v>109</v>
      </c>
      <c r="E38" s="24" t="s">
        <v>311</v>
      </c>
      <c r="F38" s="24" t="s">
        <v>306</v>
      </c>
      <c r="G38" s="24" t="s">
        <v>307</v>
      </c>
      <c r="H38" s="24" t="s">
        <v>310</v>
      </c>
      <c r="I38" s="93" t="s">
        <v>309</v>
      </c>
      <c r="J38" s="101"/>
    </row>
    <row r="39" spans="1:10" ht="68" customHeight="1">
      <c r="A39" s="171" t="s">
        <v>198</v>
      </c>
      <c r="B39" s="171">
        <v>6.11</v>
      </c>
      <c r="C39" s="171" t="s">
        <v>110</v>
      </c>
      <c r="D39" s="46" t="s">
        <v>112</v>
      </c>
      <c r="E39" s="24" t="s">
        <v>24</v>
      </c>
      <c r="F39" s="24" t="s">
        <v>25</v>
      </c>
      <c r="G39" s="24" t="s">
        <v>26</v>
      </c>
      <c r="H39" s="24" t="s">
        <v>27</v>
      </c>
      <c r="I39" s="93" t="s">
        <v>28</v>
      </c>
      <c r="J39" s="101"/>
    </row>
    <row r="40" spans="1:10" ht="68" customHeight="1">
      <c r="A40" s="172"/>
      <c r="B40" s="172"/>
      <c r="C40" s="173"/>
      <c r="D40" s="46" t="s">
        <v>23</v>
      </c>
      <c r="E40" s="24" t="s">
        <v>311</v>
      </c>
      <c r="F40" s="24" t="s">
        <v>306</v>
      </c>
      <c r="G40" s="24" t="s">
        <v>307</v>
      </c>
      <c r="H40" s="24" t="s">
        <v>310</v>
      </c>
      <c r="I40" s="93" t="s">
        <v>309</v>
      </c>
      <c r="J40" s="101"/>
    </row>
    <row r="41" spans="1:10" ht="68" customHeight="1">
      <c r="A41" s="38" t="s">
        <v>237</v>
      </c>
      <c r="B41" s="39">
        <v>6.12</v>
      </c>
      <c r="C41" s="38" t="s">
        <v>45</v>
      </c>
      <c r="D41" s="39" t="s">
        <v>76</v>
      </c>
      <c r="E41" s="24" t="s">
        <v>69</v>
      </c>
      <c r="F41" s="24" t="s">
        <v>70</v>
      </c>
      <c r="G41" s="24" t="s">
        <v>71</v>
      </c>
      <c r="H41" s="24" t="s">
        <v>72</v>
      </c>
      <c r="I41" s="93" t="s">
        <v>73</v>
      </c>
      <c r="J41" s="101"/>
    </row>
    <row r="42" spans="1:10" ht="68" customHeight="1">
      <c r="A42" s="136" t="s">
        <v>238</v>
      </c>
      <c r="B42" s="169">
        <v>6.13</v>
      </c>
      <c r="C42" s="170" t="s">
        <v>78</v>
      </c>
      <c r="D42" s="38" t="s">
        <v>79</v>
      </c>
      <c r="E42" s="24" t="s">
        <v>69</v>
      </c>
      <c r="F42" s="24" t="s">
        <v>70</v>
      </c>
      <c r="G42" s="24" t="s">
        <v>71</v>
      </c>
      <c r="H42" s="24" t="s">
        <v>72</v>
      </c>
      <c r="I42" s="93" t="s">
        <v>73</v>
      </c>
      <c r="J42" s="101"/>
    </row>
    <row r="43" spans="1:10" ht="68" customHeight="1">
      <c r="A43" s="136"/>
      <c r="B43" s="169"/>
      <c r="C43" s="170"/>
      <c r="D43" s="39" t="s">
        <v>80</v>
      </c>
      <c r="E43" s="24" t="s">
        <v>69</v>
      </c>
      <c r="F43" s="24" t="s">
        <v>70</v>
      </c>
      <c r="G43" s="24" t="s">
        <v>71</v>
      </c>
      <c r="H43" s="24" t="s">
        <v>72</v>
      </c>
      <c r="I43" s="93" t="s">
        <v>73</v>
      </c>
      <c r="J43" s="101"/>
    </row>
    <row r="44" spans="1:10" ht="68" customHeight="1">
      <c r="A44" s="38" t="s">
        <v>239</v>
      </c>
      <c r="B44" s="39">
        <v>6.14</v>
      </c>
      <c r="C44" s="38" t="s">
        <v>81</v>
      </c>
      <c r="D44" s="38" t="s">
        <v>82</v>
      </c>
      <c r="E44" s="24" t="s">
        <v>69</v>
      </c>
      <c r="F44" s="24" t="s">
        <v>70</v>
      </c>
      <c r="G44" s="24" t="s">
        <v>71</v>
      </c>
      <c r="H44" s="24" t="s">
        <v>72</v>
      </c>
      <c r="I44" s="93" t="s">
        <v>73</v>
      </c>
      <c r="J44" s="101"/>
    </row>
    <row r="45" spans="1:10" ht="68" customHeight="1">
      <c r="A45" s="136" t="s">
        <v>77</v>
      </c>
      <c r="B45" s="135" t="s">
        <v>47</v>
      </c>
      <c r="C45" s="170" t="s">
        <v>48</v>
      </c>
      <c r="D45" s="14" t="s">
        <v>49</v>
      </c>
      <c r="E45" s="24" t="s">
        <v>69</v>
      </c>
      <c r="F45" s="24" t="s">
        <v>70</v>
      </c>
      <c r="G45" s="24" t="s">
        <v>71</v>
      </c>
      <c r="H45" s="24" t="s">
        <v>72</v>
      </c>
      <c r="I45" s="93" t="s">
        <v>73</v>
      </c>
      <c r="J45" s="101"/>
    </row>
    <row r="46" spans="1:10" ht="68" customHeight="1">
      <c r="A46" s="136"/>
      <c r="B46" s="135"/>
      <c r="C46" s="170"/>
      <c r="D46" s="49" t="s">
        <v>50</v>
      </c>
      <c r="E46" s="24" t="s">
        <v>69</v>
      </c>
      <c r="F46" s="24" t="s">
        <v>70</v>
      </c>
      <c r="G46" s="24" t="s">
        <v>71</v>
      </c>
      <c r="H46" s="24" t="s">
        <v>72</v>
      </c>
      <c r="I46" s="93" t="s">
        <v>73</v>
      </c>
      <c r="J46" s="101"/>
    </row>
    <row r="47" spans="1:10" ht="68" customHeight="1">
      <c r="A47" s="38" t="s">
        <v>51</v>
      </c>
      <c r="B47" s="39">
        <v>6.16</v>
      </c>
      <c r="C47" s="38" t="s">
        <v>52</v>
      </c>
      <c r="D47" s="38" t="s">
        <v>53</v>
      </c>
      <c r="E47" s="24" t="s">
        <v>69</v>
      </c>
      <c r="F47" s="24" t="s">
        <v>70</v>
      </c>
      <c r="G47" s="24" t="s">
        <v>71</v>
      </c>
      <c r="H47" s="24" t="s">
        <v>72</v>
      </c>
      <c r="I47" s="24" t="s">
        <v>73</v>
      </c>
      <c r="J47" s="99" t="s">
        <v>54</v>
      </c>
    </row>
    <row r="48" spans="1:10" ht="68" customHeight="1">
      <c r="A48" s="38" t="s">
        <v>55</v>
      </c>
      <c r="B48" s="39">
        <v>6.17</v>
      </c>
      <c r="C48" s="49" t="s">
        <v>56</v>
      </c>
      <c r="D48" s="39" t="s">
        <v>57</v>
      </c>
      <c r="E48" s="24" t="s">
        <v>69</v>
      </c>
      <c r="F48" s="24" t="s">
        <v>70</v>
      </c>
      <c r="G48" s="24" t="s">
        <v>71</v>
      </c>
      <c r="H48" s="24" t="s">
        <v>72</v>
      </c>
      <c r="I48" s="93" t="s">
        <v>73</v>
      </c>
      <c r="J48" s="101"/>
    </row>
    <row r="49" spans="1:10" ht="68" customHeight="1">
      <c r="A49" s="38" t="s">
        <v>58</v>
      </c>
      <c r="B49" s="39">
        <v>6.18</v>
      </c>
      <c r="C49" s="38" t="s">
        <v>59</v>
      </c>
      <c r="D49" s="39" t="s">
        <v>87</v>
      </c>
      <c r="E49" s="24" t="s">
        <v>69</v>
      </c>
      <c r="F49" s="24" t="s">
        <v>70</v>
      </c>
      <c r="G49" s="24" t="s">
        <v>71</v>
      </c>
      <c r="H49" s="24" t="s">
        <v>72</v>
      </c>
      <c r="I49" s="93" t="s">
        <v>73</v>
      </c>
      <c r="J49" s="101"/>
    </row>
    <row r="50" spans="1:10" ht="68" customHeight="1">
      <c r="A50" s="38" t="s">
        <v>88</v>
      </c>
      <c r="B50" s="39" t="s">
        <v>89</v>
      </c>
      <c r="C50" s="38" t="s">
        <v>90</v>
      </c>
      <c r="D50" s="39" t="s">
        <v>91</v>
      </c>
      <c r="E50" s="24" t="s">
        <v>69</v>
      </c>
      <c r="F50" s="24" t="s">
        <v>70</v>
      </c>
      <c r="G50" s="24" t="s">
        <v>71</v>
      </c>
      <c r="H50" s="24" t="s">
        <v>72</v>
      </c>
      <c r="I50" s="24" t="s">
        <v>73</v>
      </c>
      <c r="J50" s="99" t="s">
        <v>92</v>
      </c>
    </row>
    <row r="51" spans="1:10" ht="68" customHeight="1">
      <c r="A51" s="38" t="s">
        <v>93</v>
      </c>
      <c r="B51" s="39">
        <v>6.2</v>
      </c>
      <c r="C51" s="38" t="s">
        <v>94</v>
      </c>
      <c r="D51" s="38" t="s">
        <v>95</v>
      </c>
      <c r="E51" s="24" t="s">
        <v>69</v>
      </c>
      <c r="F51" s="24" t="s">
        <v>70</v>
      </c>
      <c r="G51" s="24" t="s">
        <v>71</v>
      </c>
      <c r="H51" s="24" t="s">
        <v>72</v>
      </c>
      <c r="I51" s="93" t="s">
        <v>73</v>
      </c>
      <c r="J51" s="101"/>
    </row>
    <row r="52" spans="1:10" ht="138" customHeight="1">
      <c r="A52" s="36" t="s">
        <v>96</v>
      </c>
      <c r="B52" s="11">
        <v>6.21</v>
      </c>
      <c r="C52" s="36" t="s">
        <v>97</v>
      </c>
      <c r="D52" s="36" t="s">
        <v>60</v>
      </c>
      <c r="E52" s="24" t="s">
        <v>69</v>
      </c>
      <c r="F52" s="24" t="s">
        <v>70</v>
      </c>
      <c r="G52" s="24" t="s">
        <v>71</v>
      </c>
      <c r="H52" s="24" t="s">
        <v>72</v>
      </c>
      <c r="I52" s="93" t="s">
        <v>73</v>
      </c>
      <c r="J52" s="101"/>
    </row>
    <row r="53" spans="1:10" ht="90.75" customHeight="1">
      <c r="A53" s="36" t="s">
        <v>61</v>
      </c>
      <c r="B53" s="11">
        <v>6.22</v>
      </c>
      <c r="C53" s="36" t="s">
        <v>62</v>
      </c>
      <c r="D53" s="36" t="s">
        <v>63</v>
      </c>
      <c r="E53" s="24" t="s">
        <v>69</v>
      </c>
      <c r="F53" s="24" t="s">
        <v>70</v>
      </c>
      <c r="G53" s="24" t="s">
        <v>71</v>
      </c>
      <c r="H53" s="24" t="s">
        <v>72</v>
      </c>
      <c r="I53" s="93" t="s">
        <v>73</v>
      </c>
      <c r="J53" s="101"/>
    </row>
    <row r="54" spans="1:10" ht="74" customHeight="1">
      <c r="A54" s="164" t="s">
        <v>64</v>
      </c>
      <c r="B54" s="165"/>
      <c r="C54" s="165"/>
      <c r="D54" s="165"/>
      <c r="E54" s="165"/>
      <c r="F54" s="165"/>
      <c r="G54" s="165"/>
      <c r="H54" s="165"/>
      <c r="I54" s="165"/>
      <c r="J54" s="166"/>
    </row>
    <row r="55" spans="1:10" s="8" customFormat="1" ht="74" customHeight="1">
      <c r="A55" s="3" t="s">
        <v>182</v>
      </c>
      <c r="B55" s="167" t="s">
        <v>289</v>
      </c>
      <c r="C55" s="168"/>
      <c r="D55" s="3" t="s">
        <v>313</v>
      </c>
      <c r="E55" s="144" t="s">
        <v>264</v>
      </c>
      <c r="F55" s="144"/>
      <c r="G55" s="144"/>
      <c r="H55" s="144"/>
      <c r="I55" s="144"/>
      <c r="J55" s="144"/>
    </row>
    <row r="56" spans="1:10" ht="74" customHeight="1">
      <c r="A56" s="38" t="s">
        <v>65</v>
      </c>
      <c r="B56" s="158" t="s">
        <v>199</v>
      </c>
      <c r="C56" s="159"/>
      <c r="D56" s="1" t="s">
        <v>236</v>
      </c>
      <c r="E56" s="95" t="s">
        <v>303</v>
      </c>
      <c r="F56" s="98" t="s">
        <v>304</v>
      </c>
      <c r="G56" s="101"/>
      <c r="H56" s="101"/>
      <c r="I56" s="101"/>
      <c r="J56" s="101"/>
    </row>
    <row r="57" spans="1:10" ht="76" customHeight="1">
      <c r="A57" s="38" t="s">
        <v>42</v>
      </c>
      <c r="B57" s="158" t="s">
        <v>342</v>
      </c>
      <c r="C57" s="159"/>
      <c r="D57" s="38" t="s">
        <v>40</v>
      </c>
      <c r="E57" s="24" t="s">
        <v>305</v>
      </c>
      <c r="F57" s="24" t="s">
        <v>306</v>
      </c>
      <c r="G57" s="95" t="s">
        <v>307</v>
      </c>
      <c r="H57" s="95" t="s">
        <v>308</v>
      </c>
      <c r="I57" s="98" t="s">
        <v>309</v>
      </c>
      <c r="J57" s="101"/>
    </row>
    <row r="58" spans="1:10" ht="74" customHeight="1">
      <c r="A58" s="38" t="s">
        <v>43</v>
      </c>
      <c r="B58" s="158" t="s">
        <v>342</v>
      </c>
      <c r="C58" s="159"/>
      <c r="D58" s="38" t="s">
        <v>41</v>
      </c>
      <c r="E58" s="24" t="s">
        <v>305</v>
      </c>
      <c r="F58" s="24" t="s">
        <v>306</v>
      </c>
      <c r="G58" s="24" t="s">
        <v>307</v>
      </c>
      <c r="H58" s="24" t="s">
        <v>310</v>
      </c>
      <c r="I58" s="93" t="s">
        <v>309</v>
      </c>
      <c r="J58" s="101"/>
    </row>
    <row r="59" spans="1:10" ht="75" customHeight="1">
      <c r="A59" s="38" t="s">
        <v>44</v>
      </c>
      <c r="B59" s="160" t="s">
        <v>342</v>
      </c>
      <c r="C59" s="161"/>
      <c r="D59" s="1" t="s">
        <v>124</v>
      </c>
      <c r="E59" s="24" t="s">
        <v>311</v>
      </c>
      <c r="F59" s="24">
        <v>1</v>
      </c>
      <c r="G59" s="24">
        <v>2</v>
      </c>
      <c r="H59" s="24">
        <v>3</v>
      </c>
      <c r="I59" s="93" t="s">
        <v>312</v>
      </c>
      <c r="J59" s="101"/>
    </row>
  </sheetData>
  <sheetCalcPr fullCalcOnLoad="1"/>
  <sheetProtection password="A1BF" sheet="1" objects="1" scenarios="1"/>
  <mergeCells count="35">
    <mergeCell ref="B39:B40"/>
    <mergeCell ref="A39:A40"/>
    <mergeCell ref="C39:C40"/>
    <mergeCell ref="B56:C56"/>
    <mergeCell ref="B57:C57"/>
    <mergeCell ref="B45:B46"/>
    <mergeCell ref="A45:A46"/>
    <mergeCell ref="B58:C58"/>
    <mergeCell ref="B59:C59"/>
    <mergeCell ref="A21:J21"/>
    <mergeCell ref="E22:J22"/>
    <mergeCell ref="A27:J27"/>
    <mergeCell ref="E28:J28"/>
    <mergeCell ref="A24:A25"/>
    <mergeCell ref="B24:B25"/>
    <mergeCell ref="C24:C25"/>
    <mergeCell ref="A54:J54"/>
    <mergeCell ref="B55:C55"/>
    <mergeCell ref="E55:J55"/>
    <mergeCell ref="B42:B43"/>
    <mergeCell ref="C42:C43"/>
    <mergeCell ref="A42:A43"/>
    <mergeCell ref="C45:C46"/>
    <mergeCell ref="A1:J1"/>
    <mergeCell ref="A2:J2"/>
    <mergeCell ref="E3:J3"/>
    <mergeCell ref="A5:A6"/>
    <mergeCell ref="B5:B6"/>
    <mergeCell ref="C5:C6"/>
    <mergeCell ref="E32:J32"/>
    <mergeCell ref="E12:J12"/>
    <mergeCell ref="A11:J11"/>
    <mergeCell ref="A15:J15"/>
    <mergeCell ref="E16:J16"/>
    <mergeCell ref="A31:J31"/>
  </mergeCells>
  <phoneticPr fontId="3" type="noConversion"/>
  <pageMargins left="0.75000000000000011" right="0.75000000000000011" top="1.2900000000000003" bottom="1" header="0.5" footer="0.5"/>
  <pageSetup paperSize="10" scale="40" orientation="portrait" horizontalDpi="4294967292" verticalDpi="4294967292"/>
  <headerFooter>
    <oddHeader>&amp;L&amp;G</oddHeader>
  </headerFooter>
  <rowBreaks count="3" manualBreakCount="3">
    <brk id="10" max="9" man="1"/>
    <brk id="31" max="16383" man="1" pt="1"/>
    <brk id="53" max="9" man="1" pt="1"/>
  </rowBreaks>
  <ignoredErrors>
    <ignoredError sqref="B5 B7:C7 A8:J18" numberStoredAsText="1"/>
  </ignoredErrors>
  <legacyDrawing r:id="rId1"/>
  <legacyDrawingHF r:id="rId2"/>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41"/>
  <sheetViews>
    <sheetView view="pageLayout" workbookViewId="0">
      <selection activeCell="A40" sqref="A40"/>
    </sheetView>
  </sheetViews>
  <sheetFormatPr baseColWidth="10" defaultRowHeight="13"/>
  <cols>
    <col min="1" max="1" width="29.42578125" style="67" customWidth="1"/>
    <col min="2" max="4" width="13" customWidth="1"/>
    <col min="5" max="5" width="13.140625" customWidth="1"/>
    <col min="6" max="7" width="52.28515625" customWidth="1"/>
    <col min="8" max="8" width="26.140625" customWidth="1"/>
  </cols>
  <sheetData>
    <row r="1" spans="1:8" ht="24" customHeight="1">
      <c r="A1" s="175" t="s">
        <v>29</v>
      </c>
      <c r="B1" s="176"/>
      <c r="C1" s="176"/>
      <c r="D1" s="177"/>
      <c r="E1" s="177"/>
      <c r="F1" s="177"/>
      <c r="G1" s="177"/>
      <c r="H1" s="178"/>
    </row>
    <row r="2" spans="1:8" ht="34" customHeight="1">
      <c r="A2" s="40" t="s">
        <v>30</v>
      </c>
      <c r="B2" s="179" t="s">
        <v>31</v>
      </c>
      <c r="C2" s="179"/>
      <c r="D2" s="179" t="s">
        <v>4</v>
      </c>
      <c r="E2" s="180"/>
      <c r="F2" s="181" t="s">
        <v>5</v>
      </c>
      <c r="G2" s="181" t="s">
        <v>6</v>
      </c>
      <c r="H2" s="181" t="s">
        <v>7</v>
      </c>
    </row>
    <row r="3" spans="1:8" ht="33" customHeight="1">
      <c r="A3" s="58"/>
      <c r="B3" s="42" t="s">
        <v>8</v>
      </c>
      <c r="C3" s="42" t="s">
        <v>9</v>
      </c>
      <c r="D3" s="42" t="s">
        <v>8</v>
      </c>
      <c r="E3" s="43" t="s">
        <v>9</v>
      </c>
      <c r="F3" s="182"/>
      <c r="G3" s="182"/>
      <c r="H3" s="182"/>
    </row>
    <row r="4" spans="1:8" ht="83" customHeight="1">
      <c r="A4" s="183" t="s">
        <v>10</v>
      </c>
      <c r="B4" s="59"/>
      <c r="C4" s="59"/>
      <c r="D4" s="59"/>
      <c r="E4" s="60"/>
      <c r="F4" s="61"/>
      <c r="G4" s="61"/>
      <c r="H4" s="61"/>
    </row>
    <row r="5" spans="1:8" ht="83" customHeight="1">
      <c r="A5" s="184"/>
      <c r="B5" s="59"/>
      <c r="C5" s="59"/>
      <c r="D5" s="59"/>
      <c r="E5" s="60"/>
      <c r="F5" s="61"/>
      <c r="G5" s="61"/>
      <c r="H5" s="61"/>
    </row>
    <row r="6" spans="1:8" ht="83" customHeight="1">
      <c r="A6" s="184"/>
      <c r="B6" s="59"/>
      <c r="C6" s="59"/>
      <c r="D6" s="59"/>
      <c r="E6" s="60"/>
      <c r="F6" s="61"/>
      <c r="G6" s="61"/>
      <c r="H6" s="61"/>
    </row>
    <row r="7" spans="1:8" ht="83" customHeight="1">
      <c r="A7" s="184"/>
      <c r="B7" s="59"/>
      <c r="C7" s="59"/>
      <c r="D7" s="59"/>
      <c r="E7" s="60"/>
      <c r="F7" s="61"/>
      <c r="G7" s="61"/>
      <c r="H7" s="61"/>
    </row>
    <row r="8" spans="1:8" ht="83" customHeight="1">
      <c r="A8" s="185"/>
      <c r="B8" s="24"/>
      <c r="C8" s="24"/>
      <c r="D8" s="25"/>
      <c r="E8" s="25"/>
      <c r="F8" s="26"/>
      <c r="G8" s="26"/>
      <c r="H8" s="26"/>
    </row>
    <row r="9" spans="1:8" ht="83" customHeight="1">
      <c r="A9" s="186" t="s">
        <v>11</v>
      </c>
      <c r="B9" s="24"/>
      <c r="C9" s="24"/>
      <c r="D9" s="25"/>
      <c r="E9" s="25"/>
      <c r="F9" s="26"/>
      <c r="G9" s="26"/>
      <c r="H9" s="26"/>
    </row>
    <row r="10" spans="1:8" ht="83" customHeight="1">
      <c r="A10" s="187"/>
      <c r="B10" s="24"/>
      <c r="C10" s="24"/>
      <c r="D10" s="25"/>
      <c r="E10" s="25"/>
      <c r="F10" s="26"/>
      <c r="G10" s="26"/>
      <c r="H10" s="26"/>
    </row>
    <row r="11" spans="1:8" ht="83" customHeight="1">
      <c r="A11" s="187"/>
      <c r="B11" s="24"/>
      <c r="C11" s="24"/>
      <c r="D11" s="25"/>
      <c r="E11" s="25"/>
      <c r="F11" s="26"/>
      <c r="G11" s="26"/>
      <c r="H11" s="26"/>
    </row>
    <row r="12" spans="1:8" ht="83" customHeight="1">
      <c r="A12" s="187"/>
      <c r="B12" s="24"/>
      <c r="C12" s="24"/>
      <c r="D12" s="25"/>
      <c r="E12" s="25"/>
      <c r="F12" s="26"/>
      <c r="G12" s="26"/>
      <c r="H12" s="26"/>
    </row>
    <row r="13" spans="1:8" ht="85" customHeight="1">
      <c r="A13" s="173"/>
      <c r="B13" s="24"/>
      <c r="C13" s="24"/>
      <c r="D13" s="25"/>
      <c r="E13" s="25"/>
      <c r="F13" s="26"/>
      <c r="G13" s="26"/>
      <c r="H13" s="26"/>
    </row>
    <row r="14" spans="1:8" ht="83" customHeight="1">
      <c r="A14" s="183" t="s">
        <v>12</v>
      </c>
      <c r="B14" s="24"/>
      <c r="C14" s="24"/>
      <c r="D14" s="25"/>
      <c r="E14" s="25"/>
      <c r="F14" s="26"/>
      <c r="G14" s="26"/>
      <c r="H14" s="26"/>
    </row>
    <row r="15" spans="1:8" ht="83" customHeight="1">
      <c r="A15" s="187"/>
      <c r="B15" s="24"/>
      <c r="C15" s="24"/>
      <c r="D15" s="25"/>
      <c r="E15" s="25"/>
      <c r="F15" s="26"/>
      <c r="G15" s="26"/>
      <c r="H15" s="26"/>
    </row>
    <row r="16" spans="1:8" ht="83" customHeight="1">
      <c r="A16" s="187"/>
      <c r="B16" s="24"/>
      <c r="C16" s="24"/>
      <c r="D16" s="25"/>
      <c r="E16" s="25"/>
      <c r="F16" s="26"/>
      <c r="G16" s="26"/>
      <c r="H16" s="26"/>
    </row>
    <row r="17" spans="1:8" ht="83" customHeight="1">
      <c r="A17" s="187"/>
      <c r="B17" s="24"/>
      <c r="C17" s="24"/>
      <c r="D17" s="25"/>
      <c r="E17" s="25"/>
      <c r="F17" s="26"/>
      <c r="G17" s="26"/>
      <c r="H17" s="26"/>
    </row>
    <row r="18" spans="1:8" ht="83" customHeight="1">
      <c r="A18" s="173"/>
      <c r="B18" s="24"/>
      <c r="C18" s="24"/>
      <c r="D18" s="25"/>
      <c r="E18" s="25"/>
      <c r="F18" s="26"/>
      <c r="G18" s="26"/>
      <c r="H18" s="26"/>
    </row>
    <row r="19" spans="1:8" ht="115" customHeight="1">
      <c r="A19" s="58" t="s">
        <v>13</v>
      </c>
      <c r="B19" s="62"/>
      <c r="C19" s="62"/>
      <c r="D19" s="63"/>
      <c r="E19" s="63"/>
      <c r="F19" s="64"/>
      <c r="G19" s="64"/>
      <c r="H19" s="64"/>
    </row>
    <row r="20" spans="1:8" ht="85" customHeight="1">
      <c r="A20" s="188"/>
      <c r="B20" s="189"/>
      <c r="C20" s="189"/>
      <c r="D20" s="189"/>
      <c r="E20" s="189"/>
      <c r="F20" s="189"/>
      <c r="G20" s="189"/>
      <c r="H20" s="189"/>
    </row>
    <row r="21" spans="1:8" ht="49" customHeight="1">
      <c r="A21" s="65" t="s">
        <v>14</v>
      </c>
      <c r="B21" s="190" t="s">
        <v>32</v>
      </c>
      <c r="C21" s="191"/>
      <c r="D21" s="191"/>
      <c r="E21" s="149"/>
      <c r="F21" s="149"/>
      <c r="G21" s="149"/>
      <c r="H21" s="149"/>
    </row>
    <row r="22" spans="1:8" ht="72" customHeight="1">
      <c r="A22" s="40" t="s">
        <v>33</v>
      </c>
      <c r="B22" s="123" t="s">
        <v>34</v>
      </c>
      <c r="C22" s="123"/>
      <c r="D22" s="123"/>
      <c r="E22" s="123" t="s">
        <v>35</v>
      </c>
      <c r="F22" s="123"/>
      <c r="G22" s="174" t="s">
        <v>0</v>
      </c>
      <c r="H22" s="153"/>
    </row>
    <row r="23" spans="1:8" ht="72" customHeight="1">
      <c r="A23" s="28"/>
      <c r="B23" s="192"/>
      <c r="C23" s="192"/>
      <c r="D23" s="192"/>
      <c r="E23" s="130"/>
      <c r="F23" s="130"/>
      <c r="G23" s="130"/>
      <c r="H23" s="130"/>
    </row>
    <row r="24" spans="1:8" ht="72" customHeight="1">
      <c r="A24" s="28"/>
      <c r="B24" s="192"/>
      <c r="C24" s="192"/>
      <c r="D24" s="192"/>
      <c r="E24" s="130"/>
      <c r="F24" s="130"/>
      <c r="G24" s="130"/>
      <c r="H24" s="130"/>
    </row>
    <row r="25" spans="1:8" ht="72" customHeight="1">
      <c r="A25" s="28"/>
      <c r="B25" s="192"/>
      <c r="C25" s="192"/>
      <c r="D25" s="192"/>
      <c r="E25" s="130"/>
      <c r="F25" s="130"/>
      <c r="G25" s="130"/>
      <c r="H25" s="130"/>
    </row>
    <row r="26" spans="1:8" ht="72" customHeight="1">
      <c r="A26" s="28"/>
      <c r="B26" s="192"/>
      <c r="C26" s="192"/>
      <c r="D26" s="192"/>
      <c r="E26" s="130"/>
      <c r="F26" s="130"/>
      <c r="G26" s="130"/>
      <c r="H26" s="130"/>
    </row>
    <row r="27" spans="1:8" ht="72" customHeight="1">
      <c r="A27" s="28"/>
      <c r="B27" s="192"/>
      <c r="C27" s="192"/>
      <c r="D27" s="192"/>
      <c r="E27" s="130"/>
      <c r="F27" s="130"/>
      <c r="G27" s="130"/>
      <c r="H27" s="130"/>
    </row>
    <row r="28" spans="1:8" ht="72" customHeight="1">
      <c r="A28" s="28"/>
      <c r="B28" s="192"/>
      <c r="C28" s="192"/>
      <c r="D28" s="192"/>
      <c r="E28" s="130"/>
      <c r="F28" s="130"/>
      <c r="G28" s="130"/>
      <c r="H28" s="130"/>
    </row>
    <row r="29" spans="1:8" ht="72" customHeight="1">
      <c r="A29" s="28"/>
      <c r="B29" s="192"/>
      <c r="C29" s="192"/>
      <c r="D29" s="192"/>
      <c r="E29" s="130"/>
      <c r="F29" s="130"/>
      <c r="G29" s="130"/>
      <c r="H29" s="130"/>
    </row>
    <row r="30" spans="1:8" ht="72" customHeight="1">
      <c r="A30" s="28"/>
      <c r="B30" s="192"/>
      <c r="C30" s="192"/>
      <c r="D30" s="192"/>
      <c r="E30" s="130"/>
      <c r="F30" s="130"/>
      <c r="G30" s="130"/>
      <c r="H30" s="130"/>
    </row>
    <row r="31" spans="1:8" ht="72" customHeight="1">
      <c r="A31" s="28"/>
      <c r="B31" s="192"/>
      <c r="C31" s="192"/>
      <c r="D31" s="192"/>
      <c r="E31" s="130"/>
      <c r="F31" s="130"/>
      <c r="G31" s="130"/>
      <c r="H31" s="130"/>
    </row>
    <row r="32" spans="1:8" ht="72" customHeight="1">
      <c r="A32" s="28"/>
      <c r="B32" s="193"/>
      <c r="C32" s="192"/>
      <c r="D32" s="192"/>
      <c r="E32" s="130"/>
      <c r="F32" s="130"/>
      <c r="G32" s="130"/>
      <c r="H32" s="130"/>
    </row>
    <row r="33" spans="1:8" ht="72" customHeight="1">
      <c r="A33" s="28"/>
      <c r="B33" s="192"/>
      <c r="C33" s="192"/>
      <c r="D33" s="192"/>
      <c r="E33" s="130"/>
      <c r="F33" s="130"/>
      <c r="G33" s="130"/>
      <c r="H33" s="130"/>
    </row>
    <row r="34" spans="1:8" ht="72" customHeight="1">
      <c r="A34" s="28"/>
      <c r="B34" s="192"/>
      <c r="C34" s="192"/>
      <c r="D34" s="192"/>
      <c r="E34" s="130"/>
      <c r="F34" s="130"/>
      <c r="G34" s="130"/>
      <c r="H34" s="130"/>
    </row>
    <row r="35" spans="1:8" ht="72" customHeight="1">
      <c r="A35" s="28"/>
      <c r="B35" s="192"/>
      <c r="C35" s="192"/>
      <c r="D35" s="192"/>
      <c r="E35" s="130"/>
      <c r="F35" s="130"/>
      <c r="G35" s="130"/>
      <c r="H35" s="130"/>
    </row>
    <row r="36" spans="1:8" ht="72" customHeight="1">
      <c r="A36" s="41"/>
      <c r="B36" s="198"/>
      <c r="C36" s="198"/>
      <c r="D36" s="198"/>
      <c r="E36" s="130"/>
      <c r="F36" s="130"/>
      <c r="G36" s="130"/>
      <c r="H36" s="130"/>
    </row>
    <row r="37" spans="1:8" ht="66" customHeight="1">
      <c r="A37" s="194"/>
      <c r="B37" s="195"/>
      <c r="C37" s="195"/>
      <c r="D37" s="195"/>
      <c r="E37" s="195"/>
      <c r="F37" s="195"/>
      <c r="G37" s="195"/>
      <c r="H37" s="195"/>
    </row>
    <row r="38" spans="1:8" ht="51" customHeight="1">
      <c r="A38" s="40" t="s">
        <v>1</v>
      </c>
      <c r="B38" s="196"/>
      <c r="C38" s="197"/>
      <c r="D38" s="197"/>
      <c r="E38" s="153"/>
      <c r="F38" s="153"/>
      <c r="G38" s="153"/>
      <c r="H38" s="153"/>
    </row>
    <row r="39" spans="1:8" ht="200" customHeight="1">
      <c r="A39" s="66" t="s">
        <v>2</v>
      </c>
      <c r="B39" s="198"/>
      <c r="C39" s="199"/>
      <c r="D39" s="199"/>
      <c r="E39" s="200"/>
      <c r="F39" s="200"/>
      <c r="G39" s="200"/>
      <c r="H39" s="200"/>
    </row>
    <row r="40" spans="1:8" ht="200" customHeight="1">
      <c r="A40" s="66" t="s">
        <v>3</v>
      </c>
      <c r="B40" s="198"/>
      <c r="C40" s="199"/>
      <c r="D40" s="199"/>
      <c r="E40" s="201"/>
      <c r="F40" s="201"/>
      <c r="G40" s="201"/>
      <c r="H40" s="201"/>
    </row>
    <row r="41" spans="1:8">
      <c r="B41" s="68"/>
    </row>
  </sheetData>
  <mergeCells count="60">
    <mergeCell ref="A37:H37"/>
    <mergeCell ref="B38:H38"/>
    <mergeCell ref="B39:H39"/>
    <mergeCell ref="B40:H40"/>
    <mergeCell ref="B35:D35"/>
    <mergeCell ref="E35:F35"/>
    <mergeCell ref="G35:H35"/>
    <mergeCell ref="B36:D36"/>
    <mergeCell ref="E36:F36"/>
    <mergeCell ref="G36:H36"/>
    <mergeCell ref="B33:D33"/>
    <mergeCell ref="E33:F33"/>
    <mergeCell ref="G33:H33"/>
    <mergeCell ref="B34:D34"/>
    <mergeCell ref="E34:F34"/>
    <mergeCell ref="G34:H34"/>
    <mergeCell ref="B31:D31"/>
    <mergeCell ref="E31:F31"/>
    <mergeCell ref="G31:H31"/>
    <mergeCell ref="B32:D32"/>
    <mergeCell ref="E32:F32"/>
    <mergeCell ref="G32:H32"/>
    <mergeCell ref="B29:D29"/>
    <mergeCell ref="E29:F29"/>
    <mergeCell ref="G29:H29"/>
    <mergeCell ref="B30:D30"/>
    <mergeCell ref="E30:F30"/>
    <mergeCell ref="G30:H30"/>
    <mergeCell ref="B27:D27"/>
    <mergeCell ref="E27:F27"/>
    <mergeCell ref="G27:H27"/>
    <mergeCell ref="B28:D28"/>
    <mergeCell ref="E28:F28"/>
    <mergeCell ref="G28:H28"/>
    <mergeCell ref="B25:D25"/>
    <mergeCell ref="E25:F25"/>
    <mergeCell ref="G25:H25"/>
    <mergeCell ref="B26:D26"/>
    <mergeCell ref="E26:F26"/>
    <mergeCell ref="G26:H26"/>
    <mergeCell ref="B23:D23"/>
    <mergeCell ref="E23:F23"/>
    <mergeCell ref="G23:H23"/>
    <mergeCell ref="B24:D24"/>
    <mergeCell ref="E24:F24"/>
    <mergeCell ref="G24:H24"/>
    <mergeCell ref="B22:D22"/>
    <mergeCell ref="E22:F22"/>
    <mergeCell ref="G22:H22"/>
    <mergeCell ref="A1:H1"/>
    <mergeCell ref="B2:C2"/>
    <mergeCell ref="D2:E2"/>
    <mergeCell ref="F2:F3"/>
    <mergeCell ref="G2:G3"/>
    <mergeCell ref="H2:H3"/>
    <mergeCell ref="A4:A8"/>
    <mergeCell ref="A9:A13"/>
    <mergeCell ref="A14:A18"/>
    <mergeCell ref="A20:H20"/>
    <mergeCell ref="B21:H21"/>
  </mergeCells>
  <phoneticPr fontId="3" type="noConversion"/>
  <pageMargins left="0.41000000000000009" right="0.75000000000000011" top="0.95000000000000007" bottom="1" header="0.5" footer="0.5"/>
  <pageSetup paperSize="10" scale="45" orientation="landscape" horizontalDpi="4294967292" verticalDpi="4294967292"/>
  <headerFooter>
    <oddHeader>&amp;L&amp;G</oddHeader>
  </headerFooter>
  <rowBreaks count="2" manualBreakCount="2">
    <brk id="13" max="7" man="1"/>
    <brk id="20" max="7" man="1"/>
  </rowBreaks>
  <legacyDrawingHF r:id="rId1"/>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62"/>
  <sheetViews>
    <sheetView workbookViewId="0">
      <selection activeCell="A41" sqref="A41"/>
    </sheetView>
  </sheetViews>
  <sheetFormatPr baseColWidth="10" defaultRowHeight="13"/>
  <cols>
    <col min="1" max="1" width="13.85546875" style="8" customWidth="1"/>
    <col min="2" max="2" width="9.7109375" style="92" customWidth="1"/>
    <col min="3" max="3" width="17.140625" customWidth="1"/>
  </cols>
  <sheetData>
    <row r="1" spans="1:11" s="91" customFormat="1" ht="52">
      <c r="A1" s="89" t="s">
        <v>334</v>
      </c>
      <c r="B1" s="88"/>
      <c r="C1" s="90" t="s">
        <v>335</v>
      </c>
      <c r="D1" s="90"/>
      <c r="E1" s="202" t="s">
        <v>336</v>
      </c>
      <c r="F1" s="203"/>
      <c r="G1" s="203"/>
      <c r="H1" s="204"/>
      <c r="I1" s="90"/>
      <c r="J1" s="90"/>
      <c r="K1" s="90" t="s">
        <v>337</v>
      </c>
    </row>
    <row r="3" spans="1:11">
      <c r="A3" s="8">
        <v>0</v>
      </c>
    </row>
    <row r="4" spans="1:11">
      <c r="A4" s="8">
        <v>0</v>
      </c>
      <c r="B4" s="92" t="s">
        <v>290</v>
      </c>
      <c r="C4">
        <v>0</v>
      </c>
      <c r="E4">
        <f>IF(C4=1,0,0)</f>
        <v>0</v>
      </c>
      <c r="F4">
        <f>IF(C4=2,1,0)</f>
        <v>0</v>
      </c>
      <c r="G4">
        <f>IF(C4=3,2,0)</f>
        <v>0</v>
      </c>
      <c r="H4">
        <f>IF(C4=4,2,0)</f>
        <v>0</v>
      </c>
      <c r="K4">
        <f>SUM(E4:H4)</f>
        <v>0</v>
      </c>
    </row>
    <row r="5" spans="1:11">
      <c r="B5" s="92" t="s">
        <v>292</v>
      </c>
      <c r="C5">
        <v>0</v>
      </c>
      <c r="E5">
        <f>IF(C5=1,0,0)</f>
        <v>0</v>
      </c>
      <c r="F5">
        <f>IF(C5=2,1,0)</f>
        <v>0</v>
      </c>
      <c r="G5">
        <f>IF(C5=3,3,0)</f>
        <v>0</v>
      </c>
      <c r="K5">
        <f>SUM(E5:G5)</f>
        <v>0</v>
      </c>
    </row>
    <row r="6" spans="1:11">
      <c r="B6" s="92" t="s">
        <v>292</v>
      </c>
      <c r="C6">
        <v>0</v>
      </c>
      <c r="E6">
        <f>IF(C6=1,1,0)</f>
        <v>0</v>
      </c>
      <c r="F6">
        <f>IF(C6=2,0,0)</f>
        <v>0</v>
      </c>
      <c r="G6">
        <f>IF(C6=3,0,0)</f>
        <v>0</v>
      </c>
      <c r="K6">
        <f>SUM(E6:G6)</f>
        <v>0</v>
      </c>
    </row>
    <row r="7" spans="1:11">
      <c r="A7" s="8">
        <v>0</v>
      </c>
      <c r="B7" s="92" t="s">
        <v>206</v>
      </c>
      <c r="C7">
        <v>0</v>
      </c>
      <c r="E7">
        <f>IF(C7=1,0,0)</f>
        <v>0</v>
      </c>
      <c r="F7">
        <f>IF(C7=2,0,0)</f>
        <v>0</v>
      </c>
      <c r="G7">
        <f>IF(C7=3,1,0)</f>
        <v>0</v>
      </c>
      <c r="H7">
        <f>IF(C7=4,2,0)</f>
        <v>0</v>
      </c>
      <c r="I7">
        <f>IF(C7=5,3,0)</f>
        <v>0</v>
      </c>
      <c r="K7">
        <f>SUM(E7:I7)</f>
        <v>0</v>
      </c>
    </row>
    <row r="8" spans="1:11">
      <c r="A8" s="8">
        <v>0</v>
      </c>
      <c r="B8" s="92" t="s">
        <v>211</v>
      </c>
      <c r="C8">
        <v>0</v>
      </c>
      <c r="E8">
        <f>IF(C8=1,0,0)</f>
        <v>0</v>
      </c>
      <c r="F8">
        <f>IF(C8=2,0,0)</f>
        <v>0</v>
      </c>
      <c r="G8">
        <f>IF(C8=3,1,0)</f>
        <v>0</v>
      </c>
      <c r="H8">
        <f>IF(C8=4,2,0)</f>
        <v>0</v>
      </c>
      <c r="I8">
        <f>IF(C8=5,3,0)</f>
        <v>0</v>
      </c>
      <c r="K8">
        <f>SUM(E8:I8)</f>
        <v>0</v>
      </c>
    </row>
    <row r="9" spans="1:11">
      <c r="B9" s="92" t="s">
        <v>151</v>
      </c>
      <c r="C9">
        <v>0</v>
      </c>
      <c r="E9">
        <f>IF(C9=1,0,0)</f>
        <v>0</v>
      </c>
      <c r="F9">
        <f>IF(C9=2,0,0)</f>
        <v>0</v>
      </c>
      <c r="G9">
        <f>IF(C9=3,1,0)</f>
        <v>0</v>
      </c>
      <c r="H9">
        <f>IF(C9=4,2,0)</f>
        <v>0</v>
      </c>
      <c r="I9">
        <f>IF(C9=5,3,0)</f>
        <v>0</v>
      </c>
      <c r="K9">
        <f>SUM(E9:I9)</f>
        <v>0</v>
      </c>
    </row>
    <row r="10" spans="1:11">
      <c r="B10" s="92" t="s">
        <v>154</v>
      </c>
      <c r="C10">
        <v>0</v>
      </c>
      <c r="E10">
        <f>IF(C10=1,0,0)</f>
        <v>0</v>
      </c>
      <c r="F10">
        <f>IF(C10=2,0,0)</f>
        <v>0</v>
      </c>
      <c r="G10">
        <f>IF(C10=3,1,0)</f>
        <v>0</v>
      </c>
      <c r="H10">
        <f>IF(C10=4,2,0)</f>
        <v>0</v>
      </c>
      <c r="I10">
        <f>IF(C10=5,3,0)</f>
        <v>0</v>
      </c>
      <c r="K10">
        <f>SUM(E10:I10)</f>
        <v>0</v>
      </c>
    </row>
    <row r="13" spans="1:11">
      <c r="A13" s="8">
        <v>0</v>
      </c>
      <c r="B13" s="92" t="s">
        <v>280</v>
      </c>
      <c r="C13">
        <v>0</v>
      </c>
      <c r="E13">
        <f>IF(C13=1,0,0)</f>
        <v>0</v>
      </c>
      <c r="F13">
        <f>IF(C13=2,1,0)</f>
        <v>0</v>
      </c>
      <c r="G13">
        <f>IF(C13=3,2,0)</f>
        <v>0</v>
      </c>
      <c r="H13">
        <f>IF(C13=4,2,0)</f>
        <v>0</v>
      </c>
      <c r="K13">
        <f>SUM(E13:H13)</f>
        <v>0</v>
      </c>
    </row>
    <row r="14" spans="1:11">
      <c r="A14" s="8">
        <v>0</v>
      </c>
      <c r="B14" s="92" t="s">
        <v>283</v>
      </c>
      <c r="C14">
        <v>0</v>
      </c>
      <c r="E14">
        <f>IF(C14=1,0,0)</f>
        <v>0</v>
      </c>
      <c r="F14">
        <f>IF(C14=2,0,0)</f>
        <v>0</v>
      </c>
      <c r="G14">
        <f>IF(C14=3,1,0)</f>
        <v>0</v>
      </c>
      <c r="H14">
        <f>IF(C14=4,2,0)</f>
        <v>0</v>
      </c>
      <c r="I14">
        <f>IF(C14=5,4,0)</f>
        <v>0</v>
      </c>
      <c r="J14">
        <f>IF(C14=6,1,0)</f>
        <v>0</v>
      </c>
      <c r="K14">
        <f>SUM(E14:J14)</f>
        <v>0</v>
      </c>
    </row>
    <row r="15" spans="1:11">
      <c r="A15" s="8">
        <v>0</v>
      </c>
    </row>
    <row r="16" spans="1:11">
      <c r="A16" s="8">
        <v>0</v>
      </c>
    </row>
    <row r="17" spans="1:11">
      <c r="A17" s="8">
        <v>0</v>
      </c>
      <c r="B17" s="92" t="s">
        <v>340</v>
      </c>
      <c r="C17">
        <v>0</v>
      </c>
      <c r="E17">
        <f>IF(C17=1,0,0)</f>
        <v>0</v>
      </c>
      <c r="F17">
        <f>IF(C17=2,1,0)</f>
        <v>0</v>
      </c>
      <c r="G17">
        <f>IF(C17=3,2,0)</f>
        <v>0</v>
      </c>
      <c r="H17">
        <f>IF(C17=4,2,0)</f>
        <v>0</v>
      </c>
      <c r="K17">
        <f>SUM(E17:H17)</f>
        <v>0</v>
      </c>
    </row>
    <row r="18" spans="1:11">
      <c r="A18" s="8">
        <v>0</v>
      </c>
      <c r="B18" s="92" t="s">
        <v>286</v>
      </c>
      <c r="C18">
        <v>0</v>
      </c>
      <c r="E18">
        <f>IF(C18=1,0,0)</f>
        <v>0</v>
      </c>
      <c r="F18">
        <f>IF(C18=2,0,0)</f>
        <v>0</v>
      </c>
      <c r="G18">
        <f>IF(C18=3,1,0)</f>
        <v>0</v>
      </c>
      <c r="H18">
        <f>IF(C18=4,2,0)</f>
        <v>0</v>
      </c>
      <c r="I18">
        <f>IF(C18=5,3,0)</f>
        <v>0</v>
      </c>
      <c r="K18">
        <f>SUM(E18:I18)</f>
        <v>0</v>
      </c>
    </row>
    <row r="19" spans="1:11">
      <c r="A19" s="8">
        <v>0</v>
      </c>
      <c r="B19" s="92" t="s">
        <v>230</v>
      </c>
      <c r="C19">
        <v>0</v>
      </c>
      <c r="E19">
        <f>IF(C19=1,0,0)</f>
        <v>0</v>
      </c>
      <c r="F19">
        <f>IF(C19=2,0,0)</f>
        <v>0</v>
      </c>
      <c r="G19">
        <f>IF(C19=3,1,0)</f>
        <v>0</v>
      </c>
      <c r="H19">
        <f>IF(C19=4,2,0)</f>
        <v>0</v>
      </c>
      <c r="I19">
        <f>IF(C19=5,3,0)</f>
        <v>0</v>
      </c>
      <c r="K19">
        <f>SUM(E19:I19)</f>
        <v>0</v>
      </c>
    </row>
    <row r="20" spans="1:11">
      <c r="A20" s="8">
        <v>0</v>
      </c>
      <c r="B20" s="92" t="s">
        <v>232</v>
      </c>
      <c r="C20">
        <v>0</v>
      </c>
      <c r="E20">
        <f>IF(C20=1,0,0)</f>
        <v>0</v>
      </c>
      <c r="F20">
        <f>IF(C20=2,0,0)</f>
        <v>0</v>
      </c>
      <c r="G20">
        <f>IF(C20=3,1,0)</f>
        <v>0</v>
      </c>
      <c r="H20">
        <f>IF(C20=4,2,0)</f>
        <v>0</v>
      </c>
      <c r="I20">
        <f>IF(C20=5,3,0)</f>
        <v>0</v>
      </c>
      <c r="J20">
        <f>IF(C20=6,1,0)</f>
        <v>0</v>
      </c>
      <c r="K20">
        <f>SUM(E20:J20)</f>
        <v>0</v>
      </c>
    </row>
    <row r="21" spans="1:11">
      <c r="A21" s="8">
        <v>0</v>
      </c>
    </row>
    <row r="22" spans="1:11">
      <c r="A22" s="8">
        <v>0</v>
      </c>
    </row>
    <row r="23" spans="1:11">
      <c r="A23" s="8">
        <v>0</v>
      </c>
      <c r="B23" s="92" t="s">
        <v>234</v>
      </c>
      <c r="C23">
        <v>0</v>
      </c>
      <c r="E23">
        <f>IF(C23=1,0,0)</f>
        <v>0</v>
      </c>
      <c r="F23">
        <f>IF(C23=2,1,0)</f>
        <v>0</v>
      </c>
      <c r="G23">
        <f>IF(C23=3,2,0)</f>
        <v>0</v>
      </c>
      <c r="H23">
        <f>IF(C23=4,2,0)</f>
        <v>0</v>
      </c>
      <c r="K23">
        <f>SUM(E23:H23)</f>
        <v>0</v>
      </c>
    </row>
    <row r="24" spans="1:11">
      <c r="A24" s="8">
        <v>0</v>
      </c>
      <c r="B24" s="92" t="s">
        <v>158</v>
      </c>
      <c r="C24">
        <v>0</v>
      </c>
      <c r="E24">
        <f>IF(C24=1,0,0)</f>
        <v>0</v>
      </c>
      <c r="F24">
        <f>IF(C24=2,0,0)</f>
        <v>0</v>
      </c>
      <c r="G24">
        <f>IF(C24=3,1,0)</f>
        <v>0</v>
      </c>
      <c r="H24">
        <f>IF(C24=4,2,0)</f>
        <v>0</v>
      </c>
      <c r="I24">
        <f>IF(C24=5,3,0)</f>
        <v>0</v>
      </c>
      <c r="K24">
        <f>SUM(E24:I24)</f>
        <v>0</v>
      </c>
    </row>
    <row r="25" spans="1:11">
      <c r="B25" s="92" t="s">
        <v>158</v>
      </c>
      <c r="C25">
        <v>0</v>
      </c>
      <c r="E25">
        <f>IF(C25=1,2,0)</f>
        <v>0</v>
      </c>
      <c r="F25">
        <f>IF(C25=2,0,0)</f>
        <v>0</v>
      </c>
      <c r="K25">
        <f>SUM(E25:F25)</f>
        <v>0</v>
      </c>
    </row>
    <row r="26" spans="1:11">
      <c r="B26" s="92" t="s">
        <v>197</v>
      </c>
      <c r="C26">
        <v>0</v>
      </c>
      <c r="E26">
        <f>IF(C26=1,0,0)</f>
        <v>0</v>
      </c>
      <c r="F26">
        <f>IF(C26=2,0,0)</f>
        <v>0</v>
      </c>
      <c r="G26">
        <f>IF(C26=3,1,0)</f>
        <v>0</v>
      </c>
      <c r="H26">
        <f>IF(C26=4,2,0)</f>
        <v>0</v>
      </c>
      <c r="I26">
        <f>IF(C26=5,3,0)</f>
        <v>0</v>
      </c>
      <c r="K26">
        <f>SUM(E26:I26)</f>
        <v>0</v>
      </c>
    </row>
    <row r="27" spans="1:11">
      <c r="A27" s="8">
        <v>0</v>
      </c>
    </row>
    <row r="28" spans="1:11">
      <c r="A28" s="8">
        <v>0</v>
      </c>
    </row>
    <row r="29" spans="1:11">
      <c r="A29" s="8">
        <v>0</v>
      </c>
      <c r="B29" s="92" t="s">
        <v>349</v>
      </c>
      <c r="C29">
        <v>0</v>
      </c>
      <c r="E29">
        <f>IF(C29=1,0,0)</f>
        <v>0</v>
      </c>
      <c r="F29">
        <f>IF(C29=2,1,0)</f>
        <v>0</v>
      </c>
      <c r="G29">
        <f>IF(C29=3,2,0)</f>
        <v>0</v>
      </c>
      <c r="H29">
        <f>IF(C29=4,2,0)</f>
        <v>0</v>
      </c>
      <c r="K29">
        <f>SUM(E29:H29)</f>
        <v>0</v>
      </c>
    </row>
    <row r="30" spans="1:11">
      <c r="A30" s="8">
        <v>0</v>
      </c>
      <c r="B30" s="92" t="s">
        <v>351</v>
      </c>
      <c r="C30">
        <v>0</v>
      </c>
      <c r="E30">
        <f>IF(C30=1,0,0)</f>
        <v>0</v>
      </c>
      <c r="F30">
        <f>IF(C30=2,0,0)</f>
        <v>0</v>
      </c>
      <c r="G30">
        <f>IF(C30=3,1,0)</f>
        <v>0</v>
      </c>
      <c r="H30">
        <f>IF(C30=4,2,0)</f>
        <v>0</v>
      </c>
      <c r="I30">
        <f>IF(C30=5,3,0)</f>
        <v>0</v>
      </c>
      <c r="K30">
        <f>SUM(E30:I30)</f>
        <v>0</v>
      </c>
    </row>
    <row r="31" spans="1:11">
      <c r="A31" s="8">
        <v>0</v>
      </c>
    </row>
    <row r="32" spans="1:11">
      <c r="A32" s="8">
        <v>0</v>
      </c>
    </row>
    <row r="33" spans="1:11">
      <c r="A33" s="8">
        <v>0</v>
      </c>
      <c r="B33" s="92" t="s">
        <v>200</v>
      </c>
      <c r="C33">
        <v>0</v>
      </c>
      <c r="E33">
        <f t="shared" ref="E33:E53" si="0">IF(C33=1,0,0)</f>
        <v>0</v>
      </c>
      <c r="F33">
        <f>IF(C33=2,2,0)</f>
        <v>0</v>
      </c>
      <c r="G33">
        <f>IF(C33=3,2,0)</f>
        <v>0</v>
      </c>
      <c r="K33">
        <f>SUM(E33:G33)</f>
        <v>0</v>
      </c>
    </row>
    <row r="34" spans="1:11">
      <c r="B34" s="92" t="s">
        <v>204</v>
      </c>
      <c r="C34">
        <v>0</v>
      </c>
      <c r="E34">
        <f t="shared" si="0"/>
        <v>0</v>
      </c>
      <c r="F34">
        <f>IF(C34=2,1,0)</f>
        <v>0</v>
      </c>
      <c r="G34">
        <f>IF(C34=3,2,0)</f>
        <v>0</v>
      </c>
      <c r="H34">
        <f>IF(C34=4,3,0)</f>
        <v>0</v>
      </c>
      <c r="K34">
        <f>SUM(E34:H34)</f>
        <v>0</v>
      </c>
    </row>
    <row r="35" spans="1:11">
      <c r="B35" s="92" t="s">
        <v>149</v>
      </c>
      <c r="C35">
        <v>0</v>
      </c>
      <c r="E35">
        <f t="shared" si="0"/>
        <v>0</v>
      </c>
      <c r="F35">
        <f t="shared" ref="F35:F53" si="1">IF(C35=2,0,0)</f>
        <v>0</v>
      </c>
      <c r="G35">
        <f t="shared" ref="G35:G53" si="2">IF(C35=3,1,0)</f>
        <v>0</v>
      </c>
      <c r="H35">
        <f>IF(C35=4,2,0)</f>
        <v>0</v>
      </c>
      <c r="I35">
        <f>IF(C35=5,3,0)</f>
        <v>0</v>
      </c>
      <c r="K35">
        <f t="shared" ref="K35:K46" si="3">SUM(E35:I35)</f>
        <v>0</v>
      </c>
    </row>
    <row r="36" spans="1:11">
      <c r="B36" s="92" t="s">
        <v>160</v>
      </c>
      <c r="C36">
        <v>0</v>
      </c>
      <c r="E36">
        <f t="shared" si="0"/>
        <v>0</v>
      </c>
      <c r="F36">
        <f t="shared" si="1"/>
        <v>0</v>
      </c>
      <c r="G36">
        <f t="shared" si="2"/>
        <v>0</v>
      </c>
      <c r="H36">
        <f>IF(C36=4,2,0)</f>
        <v>0</v>
      </c>
      <c r="I36">
        <f>IF(C36=5,3,0)</f>
        <v>0</v>
      </c>
      <c r="K36">
        <f t="shared" si="3"/>
        <v>0</v>
      </c>
    </row>
    <row r="37" spans="1:11">
      <c r="A37" s="8">
        <v>0</v>
      </c>
      <c r="B37" s="92" t="s">
        <v>164</v>
      </c>
      <c r="C37">
        <v>0</v>
      </c>
      <c r="E37">
        <f t="shared" si="0"/>
        <v>0</v>
      </c>
      <c r="F37">
        <f t="shared" si="1"/>
        <v>0</v>
      </c>
      <c r="G37">
        <f t="shared" si="2"/>
        <v>0</v>
      </c>
      <c r="H37">
        <f>IF(C37=4,1,0)</f>
        <v>0</v>
      </c>
      <c r="I37">
        <f>IF(C37=5,2,0)</f>
        <v>0</v>
      </c>
      <c r="K37">
        <f t="shared" si="3"/>
        <v>0</v>
      </c>
    </row>
    <row r="38" spans="1:11">
      <c r="A38" s="8">
        <v>0</v>
      </c>
      <c r="B38" s="92" t="s">
        <v>228</v>
      </c>
      <c r="C38">
        <v>0</v>
      </c>
      <c r="E38">
        <f t="shared" si="0"/>
        <v>0</v>
      </c>
      <c r="F38">
        <f t="shared" si="1"/>
        <v>0</v>
      </c>
      <c r="G38">
        <f t="shared" si="2"/>
        <v>0</v>
      </c>
      <c r="H38">
        <f>IF(C38=4,1,0)</f>
        <v>0</v>
      </c>
      <c r="I38">
        <f>IF(C38=5,2,0)</f>
        <v>0</v>
      </c>
      <c r="K38">
        <f t="shared" si="3"/>
        <v>0</v>
      </c>
    </row>
    <row r="39" spans="1:11">
      <c r="B39" s="92" t="s">
        <v>198</v>
      </c>
      <c r="C39">
        <v>0</v>
      </c>
      <c r="E39">
        <f t="shared" si="0"/>
        <v>0</v>
      </c>
      <c r="F39">
        <f t="shared" si="1"/>
        <v>0</v>
      </c>
      <c r="G39">
        <f t="shared" si="2"/>
        <v>0</v>
      </c>
      <c r="H39">
        <f t="shared" ref="H39:H49" si="4">IF(C39=4,2,0)</f>
        <v>0</v>
      </c>
      <c r="I39">
        <f>IF(C39=5,3,0)</f>
        <v>0</v>
      </c>
      <c r="K39">
        <f t="shared" si="3"/>
        <v>0</v>
      </c>
    </row>
    <row r="40" spans="1:11">
      <c r="B40" s="92" t="s">
        <v>198</v>
      </c>
      <c r="C40">
        <v>0</v>
      </c>
      <c r="E40">
        <f t="shared" si="0"/>
        <v>0</v>
      </c>
      <c r="F40">
        <f t="shared" si="1"/>
        <v>0</v>
      </c>
      <c r="G40">
        <f t="shared" si="2"/>
        <v>0</v>
      </c>
      <c r="H40">
        <f t="shared" si="4"/>
        <v>0</v>
      </c>
      <c r="I40">
        <f>IF(C40=5,3,0)</f>
        <v>0</v>
      </c>
      <c r="K40">
        <f t="shared" si="3"/>
        <v>0</v>
      </c>
    </row>
    <row r="41" spans="1:11">
      <c r="A41" s="8">
        <f>SUM(A3:A38)</f>
        <v>0</v>
      </c>
      <c r="B41" s="92" t="s">
        <v>237</v>
      </c>
      <c r="C41">
        <v>0</v>
      </c>
      <c r="E41">
        <f t="shared" si="0"/>
        <v>0</v>
      </c>
      <c r="F41">
        <f t="shared" si="1"/>
        <v>0</v>
      </c>
      <c r="G41">
        <f t="shared" si="2"/>
        <v>0</v>
      </c>
      <c r="H41">
        <f t="shared" si="4"/>
        <v>0</v>
      </c>
      <c r="I41">
        <f>IF(C41=5,3,0)</f>
        <v>0</v>
      </c>
      <c r="K41">
        <f t="shared" si="3"/>
        <v>0</v>
      </c>
    </row>
    <row r="42" spans="1:11">
      <c r="B42" s="92" t="s">
        <v>238</v>
      </c>
      <c r="C42">
        <v>0</v>
      </c>
      <c r="E42">
        <f t="shared" si="0"/>
        <v>0</v>
      </c>
      <c r="F42">
        <f t="shared" si="1"/>
        <v>0</v>
      </c>
      <c r="G42">
        <f t="shared" si="2"/>
        <v>0</v>
      </c>
      <c r="H42">
        <f t="shared" si="4"/>
        <v>0</v>
      </c>
      <c r="I42">
        <f>IF(C42=5,2,0)</f>
        <v>0</v>
      </c>
      <c r="K42">
        <f t="shared" si="3"/>
        <v>0</v>
      </c>
    </row>
    <row r="43" spans="1:11">
      <c r="B43" s="92" t="s">
        <v>238</v>
      </c>
      <c r="C43">
        <v>0</v>
      </c>
      <c r="E43">
        <f t="shared" si="0"/>
        <v>0</v>
      </c>
      <c r="F43">
        <f t="shared" si="1"/>
        <v>0</v>
      </c>
      <c r="G43">
        <f t="shared" si="2"/>
        <v>0</v>
      </c>
      <c r="H43">
        <f t="shared" si="4"/>
        <v>0</v>
      </c>
      <c r="I43">
        <f>IF(C43=5,2,0)</f>
        <v>0</v>
      </c>
      <c r="K43">
        <f t="shared" si="3"/>
        <v>0</v>
      </c>
    </row>
    <row r="44" spans="1:11">
      <c r="B44" s="92" t="s">
        <v>239</v>
      </c>
      <c r="C44">
        <v>0</v>
      </c>
      <c r="E44">
        <f t="shared" si="0"/>
        <v>0</v>
      </c>
      <c r="F44">
        <f t="shared" si="1"/>
        <v>0</v>
      </c>
      <c r="G44">
        <f t="shared" si="2"/>
        <v>0</v>
      </c>
      <c r="H44">
        <f t="shared" si="4"/>
        <v>0</v>
      </c>
      <c r="I44">
        <f>IF(C44=5,2,0)</f>
        <v>0</v>
      </c>
      <c r="K44">
        <f t="shared" si="3"/>
        <v>0</v>
      </c>
    </row>
    <row r="45" spans="1:11">
      <c r="B45" s="92" t="s">
        <v>77</v>
      </c>
      <c r="C45">
        <v>0</v>
      </c>
      <c r="E45">
        <f t="shared" si="0"/>
        <v>0</v>
      </c>
      <c r="F45">
        <f t="shared" si="1"/>
        <v>0</v>
      </c>
      <c r="G45">
        <f t="shared" si="2"/>
        <v>0</v>
      </c>
      <c r="H45">
        <f t="shared" si="4"/>
        <v>0</v>
      </c>
      <c r="I45">
        <f>IF(C45=5,2,0)</f>
        <v>0</v>
      </c>
      <c r="K45">
        <f t="shared" si="3"/>
        <v>0</v>
      </c>
    </row>
    <row r="46" spans="1:11">
      <c r="B46" s="92" t="s">
        <v>77</v>
      </c>
      <c r="C46">
        <v>0</v>
      </c>
      <c r="E46">
        <f t="shared" si="0"/>
        <v>0</v>
      </c>
      <c r="F46">
        <f t="shared" si="1"/>
        <v>0</v>
      </c>
      <c r="G46">
        <f t="shared" si="2"/>
        <v>0</v>
      </c>
      <c r="H46">
        <f t="shared" si="4"/>
        <v>0</v>
      </c>
      <c r="I46">
        <f>IF(C46=5,4,0)</f>
        <v>0</v>
      </c>
      <c r="K46">
        <f t="shared" si="3"/>
        <v>0</v>
      </c>
    </row>
    <row r="47" spans="1:11">
      <c r="B47" s="92" t="s">
        <v>51</v>
      </c>
      <c r="C47">
        <v>0</v>
      </c>
      <c r="E47">
        <f t="shared" si="0"/>
        <v>0</v>
      </c>
      <c r="F47">
        <f t="shared" si="1"/>
        <v>0</v>
      </c>
      <c r="G47">
        <f t="shared" si="2"/>
        <v>0</v>
      </c>
      <c r="H47">
        <f t="shared" si="4"/>
        <v>0</v>
      </c>
      <c r="I47">
        <f>IF(C47=5,3,0)</f>
        <v>0</v>
      </c>
      <c r="J47">
        <f>IF(C47=6,1,0)</f>
        <v>0</v>
      </c>
      <c r="K47">
        <f>SUM(E47:J47)</f>
        <v>0</v>
      </c>
    </row>
    <row r="48" spans="1:11">
      <c r="B48" s="92" t="s">
        <v>55</v>
      </c>
      <c r="C48">
        <v>0</v>
      </c>
      <c r="E48">
        <f t="shared" si="0"/>
        <v>0</v>
      </c>
      <c r="F48">
        <f t="shared" si="1"/>
        <v>0</v>
      </c>
      <c r="G48">
        <f t="shared" si="2"/>
        <v>0</v>
      </c>
      <c r="H48">
        <f t="shared" si="4"/>
        <v>0</v>
      </c>
      <c r="I48">
        <f>IF(C48=5,2,0)</f>
        <v>0</v>
      </c>
      <c r="K48">
        <f>SUM(E48:I48)</f>
        <v>0</v>
      </c>
    </row>
    <row r="49" spans="2:11">
      <c r="B49" s="92" t="s">
        <v>58</v>
      </c>
      <c r="C49">
        <v>0</v>
      </c>
      <c r="E49">
        <f t="shared" si="0"/>
        <v>0</v>
      </c>
      <c r="F49">
        <f t="shared" si="1"/>
        <v>0</v>
      </c>
      <c r="G49">
        <f t="shared" si="2"/>
        <v>0</v>
      </c>
      <c r="H49">
        <f t="shared" si="4"/>
        <v>0</v>
      </c>
      <c r="I49">
        <f>IF(C49=5,3,0)</f>
        <v>0</v>
      </c>
      <c r="K49">
        <f>SUM(E49:I49)</f>
        <v>0</v>
      </c>
    </row>
    <row r="50" spans="2:11">
      <c r="B50" s="92" t="s">
        <v>88</v>
      </c>
      <c r="C50">
        <v>0</v>
      </c>
      <c r="E50">
        <f t="shared" si="0"/>
        <v>0</v>
      </c>
      <c r="F50">
        <f t="shared" si="1"/>
        <v>0</v>
      </c>
      <c r="G50">
        <f t="shared" si="2"/>
        <v>0</v>
      </c>
      <c r="H50">
        <f>IF(C50=4,1,0)</f>
        <v>0</v>
      </c>
      <c r="I50">
        <f>IF(C50=5,2,0)</f>
        <v>0</v>
      </c>
      <c r="J50">
        <f>IF(C50=6,1,0)</f>
        <v>0</v>
      </c>
      <c r="K50">
        <f>SUM(E50:J50)</f>
        <v>0</v>
      </c>
    </row>
    <row r="51" spans="2:11">
      <c r="B51" s="92" t="s">
        <v>93</v>
      </c>
      <c r="C51">
        <v>0</v>
      </c>
      <c r="E51">
        <f t="shared" si="0"/>
        <v>0</v>
      </c>
      <c r="F51">
        <f t="shared" si="1"/>
        <v>0</v>
      </c>
      <c r="G51">
        <f t="shared" si="2"/>
        <v>0</v>
      </c>
      <c r="H51">
        <f>IF(C51=4,2,0)</f>
        <v>0</v>
      </c>
      <c r="I51">
        <f>IF(C51=5,3,0)</f>
        <v>0</v>
      </c>
      <c r="K51">
        <f>SUM(E51:I51)</f>
        <v>0</v>
      </c>
    </row>
    <row r="52" spans="2:11">
      <c r="B52" s="92" t="s">
        <v>96</v>
      </c>
      <c r="C52">
        <v>0</v>
      </c>
      <c r="E52">
        <f t="shared" si="0"/>
        <v>0</v>
      </c>
      <c r="F52">
        <f t="shared" si="1"/>
        <v>0</v>
      </c>
      <c r="G52">
        <f t="shared" si="2"/>
        <v>0</v>
      </c>
      <c r="H52">
        <f>IF(C52=4,2,0)</f>
        <v>0</v>
      </c>
      <c r="I52">
        <f>IF(C52=5,3,0)</f>
        <v>0</v>
      </c>
      <c r="K52">
        <f>SUM(E52:I52)</f>
        <v>0</v>
      </c>
    </row>
    <row r="53" spans="2:11">
      <c r="B53" s="92" t="s">
        <v>61</v>
      </c>
      <c r="C53">
        <v>0</v>
      </c>
      <c r="E53">
        <f t="shared" si="0"/>
        <v>0</v>
      </c>
      <c r="F53">
        <f t="shared" si="1"/>
        <v>0</v>
      </c>
      <c r="G53">
        <f t="shared" si="2"/>
        <v>0</v>
      </c>
      <c r="H53">
        <f>IF(C53=4,2,0)</f>
        <v>0</v>
      </c>
      <c r="I53">
        <f>IF(C53=5,3,0)</f>
        <v>0</v>
      </c>
      <c r="K53">
        <f>SUM(E53:I53)</f>
        <v>0</v>
      </c>
    </row>
    <row r="56" spans="2:11">
      <c r="B56" s="92" t="s">
        <v>65</v>
      </c>
      <c r="C56">
        <v>0</v>
      </c>
      <c r="E56">
        <f>IF(C56=1,3,0)</f>
        <v>0</v>
      </c>
      <c r="F56">
        <f>IF(C56=2,0,0)</f>
        <v>0</v>
      </c>
      <c r="K56">
        <f>SUM(E56:F56)</f>
        <v>0</v>
      </c>
    </row>
    <row r="57" spans="2:11">
      <c r="B57" s="92" t="s">
        <v>42</v>
      </c>
      <c r="C57">
        <v>0</v>
      </c>
      <c r="E57">
        <f>IF(C57=1,0,0)</f>
        <v>0</v>
      </c>
      <c r="F57">
        <f>IF(C57=2,0,0)</f>
        <v>0</v>
      </c>
      <c r="G57">
        <f>IF(C57=3,1,0)</f>
        <v>0</v>
      </c>
      <c r="H57">
        <f>IF(C57=4,2,0)</f>
        <v>0</v>
      </c>
      <c r="I57">
        <f>IF(C57=5,3,0)</f>
        <v>0</v>
      </c>
      <c r="K57">
        <f>SUM(E57:I57)</f>
        <v>0</v>
      </c>
    </row>
    <row r="58" spans="2:11">
      <c r="B58" s="92" t="s">
        <v>43</v>
      </c>
      <c r="C58">
        <v>0</v>
      </c>
      <c r="E58">
        <f>IF(C58=1,0,0)</f>
        <v>0</v>
      </c>
      <c r="F58">
        <f>IF(C58=2,1,0)</f>
        <v>0</v>
      </c>
      <c r="G58">
        <f>IF(C58=3,1,0)</f>
        <v>0</v>
      </c>
      <c r="H58">
        <f>IF(C58=4,2,0)</f>
        <v>0</v>
      </c>
      <c r="I58">
        <f>IF(C58=5,3,0)</f>
        <v>0</v>
      </c>
      <c r="K58">
        <f>SUM(E58:I58)</f>
        <v>0</v>
      </c>
    </row>
    <row r="59" spans="2:11">
      <c r="B59" s="92" t="s">
        <v>44</v>
      </c>
      <c r="C59">
        <v>0</v>
      </c>
      <c r="E59">
        <f>IF(C59=1,0,0)</f>
        <v>0</v>
      </c>
      <c r="F59">
        <f>IF(C59=2,0,0)</f>
        <v>0</v>
      </c>
      <c r="G59">
        <f>IF(C59=3,1,0)</f>
        <v>0</v>
      </c>
      <c r="H59">
        <f>IF(C59=4,2,0)</f>
        <v>0</v>
      </c>
      <c r="I59">
        <f>IF(C59=5,2,0)</f>
        <v>0</v>
      </c>
      <c r="K59">
        <f>SUM(E59:I59)</f>
        <v>0</v>
      </c>
    </row>
    <row r="62" spans="2:11">
      <c r="J62" t="s">
        <v>338</v>
      </c>
      <c r="K62">
        <f>SUM(K4:K59)</f>
        <v>0</v>
      </c>
    </row>
  </sheetData>
  <mergeCells count="1">
    <mergeCell ref="E1:H1"/>
  </mergeCells>
  <phoneticPr fontId="3" type="noConversion"/>
  <pageMargins left="0.75" right="0.75" top="1" bottom="1" header="0.5" footer="0.5"/>
  <ignoredErrors>
    <ignoredError sqref="H50:I50 K47 K50 E6:F6" formula="1"/>
    <ignoredError sqref="K62" emptyCellReference="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Orientation</vt:lpstr>
      <vt:lpstr>I. Summary Information</vt:lpstr>
      <vt:lpstr>II. Minimum Requirements</vt:lpstr>
      <vt:lpstr>III. Improvement Requirements</vt:lpstr>
      <vt:lpstr>IV. Additional Information</vt:lpstr>
      <vt:lpstr>Min Reqts &amp; Scoring</vt:lpstr>
    </vt:vector>
  </TitlesOfParts>
  <Company>Better Cotton Initiative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Petit</dc:creator>
  <cp:lastModifiedBy>Nicolas Petit</cp:lastModifiedBy>
  <cp:lastPrinted>2013-10-10T14:57:10Z</cp:lastPrinted>
  <dcterms:created xsi:type="dcterms:W3CDTF">2013-08-17T12:10:54Z</dcterms:created>
  <dcterms:modified xsi:type="dcterms:W3CDTF">2013-11-02T16:35:03Z</dcterms:modified>
</cp:coreProperties>
</file>